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staro\Školski odbor\materijali za 8. sjednicu\"/>
    </mc:Choice>
  </mc:AlternateContent>
  <bookViews>
    <workbookView xWindow="0" yWindow="0" windowWidth="21570" windowHeight="7560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172" i="2"/>
  <c r="M172" i="2"/>
  <c r="K172" i="2"/>
  <c r="K1284" i="2"/>
  <c r="M1295" i="2" l="1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9" i="2" s="1"/>
  <c r="M1258" i="2" s="1"/>
  <c r="M1256" i="2" s="1"/>
  <c r="M1257" i="2"/>
  <c r="M1253" i="2"/>
  <c r="M1250" i="2"/>
  <c r="M1248" i="2"/>
  <c r="M1247" i="2"/>
  <c r="M1245" i="2"/>
  <c r="M1243" i="2"/>
  <c r="M1241" i="2"/>
  <c r="M1240" i="2"/>
  <c r="M1239" i="2" s="1"/>
  <c r="M1237" i="2" s="1"/>
  <c r="M1238" i="2"/>
  <c r="M1233" i="2"/>
  <c r="M1229" i="2"/>
  <c r="M1226" i="2"/>
  <c r="M1223" i="2"/>
  <c r="M1221" i="2"/>
  <c r="M1220" i="2" s="1"/>
  <c r="M1218" i="2"/>
  <c r="M1214" i="2"/>
  <c r="M1210" i="2" s="1"/>
  <c r="M1211" i="2"/>
  <c r="M1208" i="2"/>
  <c r="M1206" i="2"/>
  <c r="M1203" i="2" s="1"/>
  <c r="M1202" i="2" s="1"/>
  <c r="M1200" i="2" s="1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6" i="2" s="1"/>
  <c r="M1174" i="2"/>
  <c r="M1172" i="2"/>
  <c r="M1170" i="2"/>
  <c r="M1167" i="2"/>
  <c r="M1163" i="2"/>
  <c r="M1159" i="2" s="1"/>
  <c r="M1160" i="2"/>
  <c r="M1157" i="2"/>
  <c r="M1155" i="2"/>
  <c r="M1152" i="2" s="1"/>
  <c r="M1153" i="2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/>
  <c r="M1111" i="2"/>
  <c r="M1109" i="2"/>
  <c r="M1107" i="2"/>
  <c r="M1106" i="2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2" i="2" s="1"/>
  <c r="M1071" i="2" s="1"/>
  <c r="M1068" i="2" s="1"/>
  <c r="M1075" i="2"/>
  <c r="M1073" i="2"/>
  <c r="M1070" i="2"/>
  <c r="M1069" i="2"/>
  <c r="M1065" i="2"/>
  <c r="M1064" i="2" s="1"/>
  <c r="M1062" i="2"/>
  <c r="M1058" i="2"/>
  <c r="M1057" i="2" s="1"/>
  <c r="M1055" i="2"/>
  <c r="M1050" i="2"/>
  <c r="M1048" i="2"/>
  <c r="M1046" i="2"/>
  <c r="M1043" i="2"/>
  <c r="M1040" i="2"/>
  <c r="M1038" i="2"/>
  <c r="M1037" i="2"/>
  <c r="M1035" i="2"/>
  <c r="M1025" i="2"/>
  <c r="M1018" i="2"/>
  <c r="M1009" i="2"/>
  <c r="M1001" i="2" s="1"/>
  <c r="M1002" i="2"/>
  <c r="M994" i="2"/>
  <c r="M987" i="2"/>
  <c r="M980" i="2"/>
  <c r="M973" i="2"/>
  <c r="M930" i="2"/>
  <c r="M917" i="2"/>
  <c r="M909" i="2"/>
  <c r="M908" i="2" s="1"/>
  <c r="M894" i="2"/>
  <c r="M893" i="2"/>
  <c r="M880" i="2"/>
  <c r="M879" i="2" s="1"/>
  <c r="M860" i="2"/>
  <c r="M847" i="2"/>
  <c r="M834" i="2"/>
  <c r="M833" i="2" s="1"/>
  <c r="M826" i="2"/>
  <c r="M825" i="2" s="1"/>
  <c r="M800" i="2"/>
  <c r="M793" i="2"/>
  <c r="M792" i="2" s="1"/>
  <c r="M749" i="2"/>
  <c r="M742" i="2"/>
  <c r="M687" i="2"/>
  <c r="M650" i="2"/>
  <c r="M625" i="2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40" i="2"/>
  <c r="M439" i="2"/>
  <c r="M414" i="2"/>
  <c r="M413" i="2"/>
  <c r="M370" i="2"/>
  <c r="M363" i="2"/>
  <c r="M308" i="2"/>
  <c r="M271" i="2"/>
  <c r="M246" i="2"/>
  <c r="M245" i="2"/>
  <c r="M232" i="2"/>
  <c r="M225" i="2"/>
  <c r="M206" i="2"/>
  <c r="M205" i="2"/>
  <c r="M203" i="2"/>
  <c r="M202" i="2"/>
  <c r="M201" i="2"/>
  <c r="M200" i="2"/>
  <c r="M199" i="2"/>
  <c r="M198" i="2"/>
  <c r="M190" i="2"/>
  <c r="M185" i="2"/>
  <c r="M184" i="2" s="1"/>
  <c r="M183" i="2" s="1"/>
  <c r="M181" i="2" s="1"/>
  <c r="M182" i="2"/>
  <c r="M178" i="2"/>
  <c r="M168" i="2"/>
  <c r="M166" i="2"/>
  <c r="M163" i="2"/>
  <c r="M159" i="2"/>
  <c r="M158" i="2"/>
  <c r="M154" i="2"/>
  <c r="M153" i="2" s="1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2" i="2" s="1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6" i="2"/>
  <c r="E457" i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12" i="1" s="1"/>
  <c r="E303" i="1" s="1"/>
  <c r="E439" i="1" s="1"/>
  <c r="E305" i="1"/>
  <c r="E304" i="1" s="1"/>
  <c r="E296" i="1"/>
  <c r="E295" i="1" s="1"/>
  <c r="E288" i="1"/>
  <c r="E281" i="1"/>
  <c r="E280" i="1" s="1"/>
  <c r="E278" i="1"/>
  <c r="E277" i="1" s="1"/>
  <c r="E270" i="1"/>
  <c r="E263" i="1"/>
  <c r="E255" i="1"/>
  <c r="E248" i="1"/>
  <c r="E240" i="1"/>
  <c r="E233" i="1"/>
  <c r="E225" i="1"/>
  <c r="E224" i="1" s="1"/>
  <c r="E217" i="1"/>
  <c r="E216" i="1"/>
  <c r="E209" i="1"/>
  <c r="E208" i="1" s="1"/>
  <c r="E201" i="1"/>
  <c r="E194" i="1"/>
  <c r="E187" i="1"/>
  <c r="E172" i="1" s="1"/>
  <c r="E180" i="1"/>
  <c r="E173" i="1"/>
  <c r="E165" i="1"/>
  <c r="E158" i="1"/>
  <c r="E151" i="1"/>
  <c r="E144" i="1"/>
  <c r="E137" i="1"/>
  <c r="E130" i="1"/>
  <c r="E123" i="1"/>
  <c r="E115" i="1"/>
  <c r="E108" i="1"/>
  <c r="E101" i="1"/>
  <c r="E93" i="1" s="1"/>
  <c r="E94" i="1"/>
  <c r="E86" i="1"/>
  <c r="E79" i="1"/>
  <c r="E78" i="1" s="1"/>
  <c r="E71" i="1"/>
  <c r="E64" i="1"/>
  <c r="E56" i="1"/>
  <c r="E49" i="1"/>
  <c r="E41" i="1"/>
  <c r="E34" i="1"/>
  <c r="E27" i="1"/>
  <c r="E19" i="1" s="1"/>
  <c r="E20" i="1"/>
  <c r="E12" i="1"/>
  <c r="E5" i="1"/>
  <c r="E232" i="1" l="1"/>
  <c r="M624" i="2"/>
  <c r="M577" i="2" s="1"/>
  <c r="E247" i="1"/>
  <c r="E63" i="1"/>
  <c r="M1301" i="2"/>
  <c r="M1305" i="2"/>
  <c r="M1309" i="2"/>
  <c r="M1130" i="2"/>
  <c r="M124" i="2"/>
  <c r="M123" i="2" s="1"/>
  <c r="M103" i="2"/>
  <c r="M102" i="2" s="1"/>
  <c r="M100" i="2" s="1"/>
  <c r="M1151" i="2"/>
  <c r="M1149" i="2" s="1"/>
  <c r="M41" i="2"/>
  <c r="M39" i="2" s="1"/>
  <c r="E4" i="1"/>
  <c r="E122" i="1"/>
  <c r="E262" i="1"/>
  <c r="E378" i="1"/>
  <c r="E440" i="1" s="1"/>
  <c r="E435" i="1"/>
  <c r="E436" i="1" s="1"/>
  <c r="M165" i="2"/>
  <c r="M164" i="2" s="1"/>
  <c r="M162" i="2" s="1"/>
  <c r="M485" i="2"/>
  <c r="M476" i="2" s="1"/>
  <c r="M916" i="2"/>
  <c r="M907" i="2" s="1"/>
  <c r="M1225" i="2"/>
  <c r="M1302" i="2"/>
  <c r="M1306" i="2"/>
  <c r="M1310" i="2"/>
  <c r="M21" i="2"/>
  <c r="M20" i="2" s="1"/>
  <c r="M1017" i="2"/>
  <c r="M1016" i="2" s="1"/>
  <c r="M1279" i="2" s="1"/>
  <c r="M1169" i="2"/>
  <c r="M1168" i="2" s="1"/>
  <c r="M1166" i="2" s="1"/>
  <c r="M1219" i="2"/>
  <c r="M1217" i="2" s="1"/>
  <c r="M1303" i="2"/>
  <c r="M1307" i="2"/>
  <c r="M1311" i="2"/>
  <c r="E48" i="1"/>
  <c r="M1042" i="2"/>
  <c r="M1137" i="2"/>
  <c r="M1129" i="2" s="1"/>
  <c r="M1125" i="2" s="1"/>
  <c r="M1300" i="2"/>
  <c r="M1304" i="2"/>
  <c r="M1308" i="2"/>
  <c r="M83" i="2"/>
  <c r="M82" i="2" s="1"/>
  <c r="M80" i="2" s="1"/>
  <c r="M31" i="2"/>
  <c r="M204" i="2"/>
  <c r="M1036" i="2"/>
  <c r="M1034" i="2" s="1"/>
  <c r="M1056" i="2"/>
  <c r="M1054" i="2" s="1"/>
  <c r="M18" i="2"/>
  <c r="M1296" i="2"/>
  <c r="E458" i="1"/>
  <c r="M570" i="2" l="1"/>
  <c r="M121" i="2"/>
  <c r="M99" i="2" s="1"/>
  <c r="M1277" i="2"/>
  <c r="M1312" i="2"/>
  <c r="E3" i="1"/>
  <c r="E438" i="1" s="1"/>
  <c r="E442" i="1" s="1"/>
  <c r="E443" i="1" s="1"/>
  <c r="M1278" i="2"/>
  <c r="M197" i="2"/>
  <c r="M17" i="2"/>
  <c r="M1033" i="2"/>
  <c r="M196" i="2" l="1"/>
  <c r="M5" i="2" s="1"/>
  <c r="M1280" i="2"/>
  <c r="K1127" i="2"/>
  <c r="M1281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20" i="1" s="1"/>
  <c r="C419" i="1" s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62" i="1" s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2" i="2"/>
  <c r="K24" i="2"/>
  <c r="K22" i="2"/>
  <c r="K19" i="2"/>
  <c r="C63" i="1" l="1"/>
  <c r="K31" i="2"/>
  <c r="C19" i="1"/>
  <c r="C48" i="1"/>
  <c r="C78" i="1"/>
  <c r="C280" i="1"/>
  <c r="C312" i="1"/>
  <c r="C303" i="1" s="1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K1151" i="2" l="1"/>
  <c r="K1149" i="2" s="1"/>
  <c r="K1168" i="2"/>
  <c r="K1166" i="2" s="1"/>
  <c r="C3" i="1"/>
  <c r="K1239" i="2"/>
  <c r="K1237" i="2" s="1"/>
  <c r="K1105" i="2"/>
  <c r="K1101" i="2" s="1"/>
  <c r="K204" i="2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197" i="2" l="1"/>
  <c r="K570" i="2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6" i="2"/>
  <c r="E465" i="1"/>
  <c r="E466" i="1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E462" i="1"/>
  <c r="E471" i="1"/>
  <c r="L21" i="2"/>
  <c r="L20" i="2" s="1"/>
  <c r="L578" i="2"/>
  <c r="L1072" i="2"/>
  <c r="L1071" i="2" s="1"/>
  <c r="L1068" i="2" s="1"/>
  <c r="L1225" i="2"/>
  <c r="L1259" i="2"/>
  <c r="L1258" i="2" s="1"/>
  <c r="L1256" i="2" s="1"/>
  <c r="E470" i="1"/>
  <c r="E461" i="1"/>
  <c r="E464" i="1"/>
  <c r="L1001" i="2"/>
  <c r="L1057" i="2"/>
  <c r="L1056" i="2" s="1"/>
  <c r="L1054" i="2" s="1"/>
  <c r="L1220" i="2"/>
  <c r="E467" i="1"/>
  <c r="E469" i="1"/>
  <c r="E463" i="1"/>
  <c r="L165" i="2"/>
  <c r="L164" i="2" s="1"/>
  <c r="L162" i="2" s="1"/>
  <c r="L205" i="2"/>
  <c r="L439" i="2"/>
  <c r="L1113" i="2"/>
  <c r="L1270" i="2"/>
  <c r="L1269" i="2" s="1"/>
  <c r="L1267" i="2" s="1"/>
  <c r="E472" i="1"/>
  <c r="E468" i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E473" i="1" l="1"/>
  <c r="L907" i="2"/>
  <c r="L1151" i="2"/>
  <c r="L1149" i="2" s="1"/>
  <c r="L577" i="2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570" i="2" l="1"/>
  <c r="L197" i="2"/>
  <c r="E8" i="4"/>
  <c r="L196" i="2" l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D15" i="4" l="1"/>
  <c r="E15" i="4" s="1"/>
  <c r="G15" i="4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l="1"/>
  <c r="K1033" i="2" s="1"/>
  <c r="K5" i="2" s="1"/>
  <c r="K1277" i="2"/>
  <c r="L1137" i="2"/>
  <c r="L1129" i="2" s="1"/>
  <c r="L1277" i="2" l="1"/>
  <c r="D7" i="4" s="1"/>
  <c r="D17" i="4" s="1"/>
  <c r="L1125" i="2"/>
  <c r="L1033" i="2" s="1"/>
  <c r="L5" i="2" s="1"/>
  <c r="C7" i="4"/>
  <c r="K1280" i="2"/>
  <c r="K1281" i="2" s="1"/>
  <c r="E7" i="4"/>
  <c r="D9" i="4" l="1"/>
  <c r="L1280" i="2"/>
  <c r="L1281" i="2" s="1"/>
  <c r="C9" i="4"/>
  <c r="C17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<sst xmlns="http://schemas.openxmlformats.org/spreadsheetml/2006/main" count="2738" uniqueCount="319">
  <si>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</si>
  <si>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</si>
  <si>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</si>
  <si>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</si>
  <si>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</si>
  <si>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</si>
  <si>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</si>
  <si>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</si>
  <si>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</si>
  <si>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</si>
  <si>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</si>
  <si>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</si>
  <si>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</si>
  <si>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</si>
  <si>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</si>
  <si>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</si>
  <si>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</si>
  <si>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</si>
  <si>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</si>
  <si>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</si>
  <si>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</si>
  <si>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</si>
  <si>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</si>
  <si>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</si>
  <si>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</si>
  <si>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</si>
  <si>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</si>
  <si>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</si>
  <si>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</si>
  <si>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</si>
  <si>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</si>
  <si>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</si>
  <si>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</si>
  <si>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</si>
  <si>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</si>
  <si>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</si>
  <si>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</si>
  <si>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</si>
  <si>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</si>
  <si>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</si>
  <si>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</si>
  <si>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</si>
  <si>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</si>
  <si>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</si>
  <si>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</si>
  <si>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</si>
  <si>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</si>
  <si>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</si>
  <si>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</si>
  <si>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</si>
  <si>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</si>
  <si>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</si>
  <si>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</si>
  <si>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</si>
  <si>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</si>
  <si>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</si>
  <si>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</si>
  <si>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</si>
  <si>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</si>
  <si>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</si>
  <si>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</si>
  <si>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</si>
  <si>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</si>
  <si>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</si>
  <si>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</si>
  <si>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</si>
  <si>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</si>
  <si>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</si>
  <si>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</si>
  <si>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</si>
  <si>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</si>
  <si>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</si>
  <si>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</si>
  <si>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</si>
  <si>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</si>
  <si>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</si>
  <si>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</si>
  <si>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</si>
  <si>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</si>
  <si>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</si>
  <si>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</si>
  <si>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</si>
  <si>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</si>
  <si>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</si>
  <si>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</si>
  <si>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</si>
  <si>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</si>
  <si>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</si>
  <si>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</si>
  <si>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</si>
  <si>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</si>
  <si>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</si>
  <si>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</si>
  <si>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</si>
  <si>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</si>
  <si>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</si>
  <si>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</si>
  <si>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</si>
  <si>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</si>
  <si>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</si>
  <si>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</si>
  <si>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</si>
  <si>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</si>
  <si>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</si>
  <si>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</si>
  <si>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</si>
  <si>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</si>
  <si>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</si>
  <si>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</si>
  <si>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</si>
  <si>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</si>
  <si>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</si>
  <si>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</si>
  <si>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</si>
  <si>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</si>
  <si>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</si>
  <si>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</si>
  <si>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</si>
  <si>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</si>
  <si>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</si>
  <si>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</si>
  <si>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</si>
  <si>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</si>
  <si>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</si>
  <si>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</si>
  <si>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</si>
  <si>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</si>
  <si>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</si>
  <si>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</si>
  <si>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</si>
  <si>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</si>
  <si>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</si>
  <si>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</si>
  <si>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</si>
  <si>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</si>
  <si>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</si>
  <si>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</si>
  <si>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</si>
  <si>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</si>
  <si>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</si>
  <si>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</si>
  <si>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</si>
  <si>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</si>
  <si>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</si>
  <si>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</si>
  <si>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</si>
  <si>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</si>
  <si>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</si>
  <si>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</si>
  <si>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</si>
  <si>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</si>
  <si>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</si>
  <si>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</si>
  <si>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</si>
  <si>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</si>
  <si>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</si>
  <si>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</si>
  <si>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</si>
  <si>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</si>
  <si>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</si>
  <si>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</si>
  <si>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</si>
  <si>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</si>
  <si>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</si>
  <si>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</si>
  <si>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</si>
  <si>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</si>
  <si>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</si>
  <si>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</si>
  <si>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</si>
  <si>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</si>
  <si>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</si>
  <si>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</si>
  <si>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</si>
  <si>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</si>
  <si>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</si>
  <si>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</si>
  <si>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</si>
  <si>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</si>
  <si>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</si>
  <si>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</si>
  <si>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</si>
  <si>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</si>
  <si>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</si>
  <si>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</si>
  <si>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</si>
  <si>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</si>
  <si>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</si>
  <si>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</si>
  <si>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</si>
  <si>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</si>
  <si>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</si>
  <si>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</si>
  <si>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</si>
  <si>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</si>
  <si>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</si>
  <si>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</si>
  <si>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</si>
  <si>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</si>
  <si>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</si>
  <si>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</si>
  <si>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</si>
  <si>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</si>
  <si>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</si>
  <si>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</si>
  <si>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</si>
  <si>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</si>
  <si>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</si>
  <si>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</si>
  <si>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</si>
  <si>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</si>
  <si>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</si>
  <si>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</si>
  <si>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</si>
  <si>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</si>
  <si>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</si>
  <si>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</si>
  <si>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</si>
  <si>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</si>
  <si>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</si>
  <si>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</si>
  <si>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</si>
  <si>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</si>
  <si>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</si>
  <si>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</si>
  <si>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</si>
  <si>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</si>
  <si>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</si>
  <si>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</si>
  <si>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</si>
  <si>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</si>
  <si>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</si>
  <si>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</si>
  <si>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</si>
  <si>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</si>
  <si>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</si>
  <si>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</si>
  <si>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</si>
  <si>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</si>
  <si>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</si>
  <si>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</si>
  <si>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</si>
  <si>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</si>
  <si>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</si>
  <si>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</si>
  <si>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</si>
  <si>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</si>
  <si>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</si>
  <si>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</si>
  <si>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</si>
  <si>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</si>
  <si>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</si>
  <si>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</si>
  <si>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</si>
  <si>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</si>
  <si>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</si>
  <si>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</si>
  <si>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</si>
  <si>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</si>
  <si>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</si>
  <si>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</si>
  <si>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</si>
  <si>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</si>
  <si>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</si>
  <si>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</si>
  <si>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</si>
  <si>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</si>
  <si>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</si>
  <si>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</si>
  <si>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</si>
  <si>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</si>
  <si>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</si>
  <si>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</si>
  <si>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</si>
  <si>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</si>
  <si>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</si>
  <si>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</si>
  <si>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</si>
  <si>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</si>
  <si>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</si>
  <si>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</si>
  <si>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</si>
  <si>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</si>
  <si>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</si>
  <si>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</si>
  <si>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</si>
  <si>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</si>
  <si>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</si>
  <si>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</si>
  <si>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</si>
  <si>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</si>
  <si>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</si>
  <si>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</si>
  <si>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</si>
  <si>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</si>
  <si>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</si>
  <si>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</si>
  <si>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</si>
  <si>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</si>
  <si>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</si>
  <si>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</si>
  <si>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</si>
  <si>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</si>
  <si>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</si>
  <si>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</si>
  <si>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</si>
  <si>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</si>
  <si>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</si>
  <si>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</si>
  <si>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</si>
  <si>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</si>
  <si>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</si>
  <si>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</si>
  <si>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</si>
  <si>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</si>
  <si>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t>VIŠAK/MANJAK KOJI ĆE SE RASPOREDITI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</si>
  <si>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</si>
  <si>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</si>
  <si>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POLJOPRIVREDNA I VETERINARSKA ŠKOLA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</si>
</sst>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4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B476" sqref="B476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7135298</v>
      </c>
      <c r="D3" s="6">
        <f>SUM(D4,D19,D48,D63,D78,D93,D122,D172,D208,D216,D224,D232,D247,D262,D280,D295)</f>
        <v>6816298</v>
      </c>
      <c r="E3" s="6">
        <f>SUM(E4,E19,E48,E63,E78,E93,E122,E172,E208,E216,E224,E232,E247,E262,E280,E295)</f>
        <v>6816298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20000</v>
      </c>
      <c r="D48" s="15">
        <f t="shared" ref="D48" si="18">SUM(D49,D56)</f>
        <v>20000</v>
      </c>
      <c r="E48" s="15">
        <f t="shared" ref="E48" si="19">SUM(E49,E56)</f>
        <v>20000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20000</v>
      </c>
      <c r="D49" s="12">
        <f t="shared" ref="D49" si="21">SUM(D50:D55)</f>
        <v>20000</v>
      </c>
      <c r="E49" s="12">
        <f t="shared" ref="E49" si="22">SUM(E50:E55)</f>
        <v>20000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>
        <v>20000</v>
      </c>
      <c r="D52" s="14">
        <v>20000</v>
      </c>
      <c r="E52" s="14">
        <v>20000</v>
      </c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6044300</v>
      </c>
      <c r="D63" s="17">
        <f t="shared" ref="D63" si="27">SUM(D64,D71)</f>
        <v>5849300</v>
      </c>
      <c r="E63" s="17">
        <f t="shared" ref="E63" si="28">SUM(E64,E71)</f>
        <v>5849300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6030800</v>
      </c>
      <c r="D64" s="12">
        <f t="shared" ref="D64" si="30">SUM(D65:D70)</f>
        <v>5835800</v>
      </c>
      <c r="E64" s="12">
        <f t="shared" ref="E64" si="31">SUM(E65:E70)</f>
        <v>5835800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6030800</v>
      </c>
      <c r="D67" s="14">
        <v>5835800</v>
      </c>
      <c r="E67" s="14">
        <v>5835800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13500</v>
      </c>
      <c r="D71" s="12">
        <f t="shared" ref="D71" si="33">SUM(D72:D77)</f>
        <v>13500</v>
      </c>
      <c r="E71" s="12">
        <f t="shared" ref="E71" si="34">SUM(E72:E77)</f>
        <v>13500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13500</v>
      </c>
      <c r="D74" s="14">
        <v>13500</v>
      </c>
      <c r="E74" s="14">
        <v>13500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124000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124000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>
        <v>124000</v>
      </c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36000</v>
      </c>
      <c r="D224" s="17">
        <f t="shared" ref="D224:E224" si="112">SUM(D225)</f>
        <v>36000</v>
      </c>
      <c r="E224" s="17">
        <f t="shared" si="112"/>
        <v>36000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36000</v>
      </c>
      <c r="D225" s="12">
        <f t="shared" ref="D225" si="114">SUM(D226:D231)</f>
        <v>36000</v>
      </c>
      <c r="E225" s="12">
        <f t="shared" ref="E225" si="115">SUM(E226:E231)</f>
        <v>36000</v>
      </c>
    </row>
    <row r="226" spans="1:5" s="7" customFormat="1" x14ac:dyDescent="0.25">
      <c r="A226" s="10"/>
      <c r="B226" s="13">
        <v>3210</v>
      </c>
      <c r="C226" s="14">
        <v>36000</v>
      </c>
      <c r="D226" s="14">
        <v>36000</v>
      </c>
      <c r="E226" s="14">
        <v>36000</v>
      </c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142000</v>
      </c>
      <c r="D232" s="17">
        <f t="shared" ref="D232" si="117">SUM(D233,D240)</f>
        <v>142000</v>
      </c>
      <c r="E232" s="17">
        <f t="shared" ref="E232" si="118">SUM(E233,E240)</f>
        <v>142000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100000</v>
      </c>
      <c r="D233" s="12">
        <f t="shared" ref="D233" si="120">SUM(D234:D239)</f>
        <v>100000</v>
      </c>
      <c r="E233" s="12">
        <f t="shared" ref="E233" si="121">SUM(E234:E239)</f>
        <v>100000</v>
      </c>
    </row>
    <row r="234" spans="1:5" s="7" customFormat="1" x14ac:dyDescent="0.25">
      <c r="A234" s="10"/>
      <c r="B234" s="13">
        <v>3210</v>
      </c>
      <c r="C234" s="14">
        <v>100000</v>
      </c>
      <c r="D234" s="14">
        <v>100000</v>
      </c>
      <c r="E234" s="14">
        <v>100000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42000</v>
      </c>
      <c r="D240" s="12">
        <f t="shared" ref="D240" si="123">SUM(D241:D246)</f>
        <v>42000</v>
      </c>
      <c r="E240" s="12">
        <f t="shared" ref="E240" si="124">SUM(E241:E246)</f>
        <v>42000</v>
      </c>
    </row>
    <row r="241" spans="1:5" s="7" customFormat="1" x14ac:dyDescent="0.25">
      <c r="A241" s="10"/>
      <c r="B241" s="13">
        <v>3210</v>
      </c>
      <c r="C241" s="14">
        <v>42000</v>
      </c>
      <c r="D241" s="14">
        <v>42000</v>
      </c>
      <c r="E241" s="14">
        <v>42000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8000</v>
      </c>
      <c r="D247" s="17">
        <f t="shared" ref="D247" si="126">SUM(D248,D255)</f>
        <v>8000</v>
      </c>
      <c r="E247" s="17">
        <f t="shared" ref="E247" si="127">SUM(E248,E255)</f>
        <v>8000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4000</v>
      </c>
      <c r="D248" s="12">
        <f t="shared" ref="D248" si="129">SUM(D249:D254)</f>
        <v>4000</v>
      </c>
      <c r="E248" s="12">
        <f t="shared" ref="E248" si="130">SUM(E249:E254)</f>
        <v>4000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>
        <v>4000</v>
      </c>
      <c r="D252" s="14">
        <v>4000</v>
      </c>
      <c r="E252" s="14">
        <v>4000</v>
      </c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4000</v>
      </c>
      <c r="D255" s="12">
        <f t="shared" ref="D255" si="132">SUM(D256:D261)</f>
        <v>4000</v>
      </c>
      <c r="E255" s="12">
        <f t="shared" ref="E255" si="133">SUM(E256:E261)</f>
        <v>4000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>
        <v>4000</v>
      </c>
      <c r="D259" s="14">
        <v>4000</v>
      </c>
      <c r="E259" s="14">
        <v>4000</v>
      </c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760998</v>
      </c>
      <c r="D262" s="17">
        <f>SUM(D263,D270)</f>
        <v>760998</v>
      </c>
      <c r="E262" s="17">
        <f>SUM(E263,E270)</f>
        <v>760998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750298</v>
      </c>
      <c r="D263" s="12">
        <f>SUM(D264:D269)</f>
        <v>750298</v>
      </c>
      <c r="E263" s="12">
        <f>SUM(E264:E269)</f>
        <v>750298</v>
      </c>
      <c r="F263" s="24"/>
    </row>
    <row r="264" spans="1:6" s="7" customFormat="1" x14ac:dyDescent="0.25">
      <c r="A264" s="10"/>
      <c r="B264" s="22">
        <v>11</v>
      </c>
      <c r="C264" s="14"/>
      <c r="D264" s="14"/>
      <c r="E264" s="14"/>
    </row>
    <row r="265" spans="1:6" s="7" customFormat="1" x14ac:dyDescent="0.25">
      <c r="A265" s="10"/>
      <c r="B265" s="25">
        <v>12</v>
      </c>
      <c r="C265" s="14">
        <v>711235</v>
      </c>
      <c r="D265" s="14">
        <v>711235</v>
      </c>
      <c r="E265" s="14">
        <v>711235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400</v>
      </c>
      <c r="D266" s="14">
        <v>400</v>
      </c>
      <c r="E266" s="14">
        <v>400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29100</v>
      </c>
      <c r="D267" s="14">
        <v>29100</v>
      </c>
      <c r="E267" s="14">
        <v>29100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9563</v>
      </c>
      <c r="D269" s="14">
        <v>9563</v>
      </c>
      <c r="E269" s="14">
        <v>9563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10700</v>
      </c>
      <c r="D270" s="12">
        <f>SUM(D271:D276)</f>
        <v>10700</v>
      </c>
      <c r="E270" s="12">
        <f>SUM(E271:E276)</f>
        <v>10700</v>
      </c>
    </row>
    <row r="271" spans="1:6" s="7" customFormat="1" x14ac:dyDescent="0.25">
      <c r="A271" s="10"/>
      <c r="B271" s="22">
        <v>11</v>
      </c>
      <c r="C271" s="14">
        <v>700</v>
      </c>
      <c r="D271" s="14">
        <v>700</v>
      </c>
      <c r="E271" s="14">
        <v>700</v>
      </c>
    </row>
    <row r="272" spans="1:6" s="7" customFormat="1" x14ac:dyDescent="0.25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332000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332000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332000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>
        <v>36000</v>
      </c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>
        <v>296000</v>
      </c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7467298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6816298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6816298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7135298</v>
      </c>
      <c r="D438" s="170">
        <f>D3</f>
        <v>6816298</v>
      </c>
      <c r="E438" s="170">
        <f>E3</f>
        <v>6816298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332000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7467298</v>
      </c>
      <c r="D442" s="171">
        <f t="shared" si="232"/>
        <v>6816298</v>
      </c>
      <c r="E442" s="171">
        <f t="shared" ref="E442" si="233">SUM(E438:E441)</f>
        <v>6816298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700</v>
      </c>
      <c r="D446" s="173">
        <f t="shared" ref="C446:E457" si="234">SUMIF($B$5:$B$435,$B446,D$5:D$435)</f>
        <v>700</v>
      </c>
      <c r="E446" s="173">
        <f t="shared" si="234"/>
        <v>700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721235</v>
      </c>
      <c r="D447" s="173">
        <f t="shared" si="234"/>
        <v>721235</v>
      </c>
      <c r="E447" s="173">
        <f t="shared" si="234"/>
        <v>721235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400</v>
      </c>
      <c r="D448" s="173">
        <f t="shared" si="234"/>
        <v>400</v>
      </c>
      <c r="E448" s="173">
        <f t="shared" si="234"/>
        <v>400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29100</v>
      </c>
      <c r="D449" s="173">
        <f t="shared" si="234"/>
        <v>29100</v>
      </c>
      <c r="E449" s="173">
        <f t="shared" si="234"/>
        <v>29100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9563</v>
      </c>
      <c r="D451" s="173">
        <f t="shared" si="234"/>
        <v>9563</v>
      </c>
      <c r="E451" s="173">
        <f t="shared" si="234"/>
        <v>9563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214000</v>
      </c>
      <c r="D452" s="173">
        <f t="shared" si="234"/>
        <v>178000</v>
      </c>
      <c r="E452" s="173">
        <f t="shared" si="234"/>
        <v>178000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6484300</v>
      </c>
      <c r="D454" s="173">
        <f t="shared" si="234"/>
        <v>5869300</v>
      </c>
      <c r="E454" s="173">
        <f t="shared" si="234"/>
        <v>5869300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8000</v>
      </c>
      <c r="D455" s="173">
        <f t="shared" si="234"/>
        <v>8000</v>
      </c>
      <c r="E455" s="173">
        <f t="shared" si="234"/>
        <v>8000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7467298</v>
      </c>
      <c r="D458" s="174">
        <f>SUM(D446:D457)</f>
        <v>6816298</v>
      </c>
      <c r="E458" s="174">
        <f>SUM(E446:E457)</f>
        <v>6816298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fvpjL0gvG9ajINP0OMG1ZAelLl1EbSV1iouby73hKPQMW0QRFZvtZ2lk5+Ii4bUf2tfhCZcYbN1qUL/OcQM2fQ==" saltValue="DdAkHUySWFotGLURgtzzl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49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O184" sqref="O184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5.140625" customWidth="1"/>
  </cols>
  <sheetData>
    <row r="1" spans="1:15" ht="32.25" customHeight="1" x14ac:dyDescent="0.25">
      <c r="C1" s="50"/>
      <c r="D1" s="50"/>
      <c r="E1" s="240" t="s">
        <v>318</v>
      </c>
      <c r="F1" s="240"/>
      <c r="G1" s="240"/>
      <c r="H1" s="240"/>
      <c r="I1" s="240"/>
      <c r="J1" s="240"/>
      <c r="K1" s="51"/>
      <c r="L1" s="51"/>
      <c r="M1" s="51"/>
      <c r="N1" s="195"/>
    </row>
    <row r="2" spans="1:15" ht="36.7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6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SUM(K99,K196,K1033)</f>
        <v>7467298</v>
      </c>
      <c r="L5" s="73">
        <f t="shared" ref="L5:M5" si="4">SUM(L99,L196,L1033)</f>
        <v>6816298</v>
      </c>
      <c r="M5" s="73">
        <f t="shared" si="4"/>
        <v>6816298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>SUMIF($F$20:$F$1276,$G6,K$20:K$1276)</f>
        <v>700</v>
      </c>
      <c r="L6" s="73">
        <f t="shared" ref="K6:M16" si="5">SUMIF($F$20:$F$1276,$G6,L$20:L$1276)</f>
        <v>700</v>
      </c>
      <c r="M6" s="73">
        <f t="shared" si="5"/>
        <v>700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721235</v>
      </c>
      <c r="L7" s="73">
        <f t="shared" si="5"/>
        <v>721235</v>
      </c>
      <c r="M7" s="73">
        <f t="shared" si="5"/>
        <v>721235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214000</v>
      </c>
      <c r="L8" s="73">
        <f t="shared" si="5"/>
        <v>178000</v>
      </c>
      <c r="M8" s="73">
        <f t="shared" si="5"/>
        <v>178000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400</v>
      </c>
      <c r="L10" s="73">
        <f t="shared" si="5"/>
        <v>400</v>
      </c>
      <c r="M10" s="73">
        <f t="shared" si="5"/>
        <v>400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38663</v>
      </c>
      <c r="L11" s="73">
        <f t="shared" si="5"/>
        <v>38663</v>
      </c>
      <c r="M11" s="73">
        <f t="shared" si="5"/>
        <v>38663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6484300</v>
      </c>
      <c r="L12" s="73">
        <f t="shared" si="5"/>
        <v>5869300</v>
      </c>
      <c r="M12" s="73">
        <f t="shared" si="5"/>
        <v>5869300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8000</v>
      </c>
      <c r="L14" s="73">
        <f t="shared" si="5"/>
        <v>8000</v>
      </c>
      <c r="M14" s="73">
        <f t="shared" si="5"/>
        <v>8000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hidden="1" customHeight="1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0</v>
      </c>
      <c r="L17" s="76">
        <f>SUM(L18,L31,L39,L80)</f>
        <v>0</v>
      </c>
      <c r="M17" s="76">
        <f>SUM(M18,M31,M39,M80)</f>
        <v>0</v>
      </c>
      <c r="N17" s="198"/>
    </row>
    <row r="18" spans="1:14" ht="38.25" hidden="1" customHeight="1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0</v>
      </c>
      <c r="L18" s="88">
        <f>SUM(L20)</f>
        <v>0</v>
      </c>
      <c r="M18" s="88">
        <f>SUM(M20)</f>
        <v>0</v>
      </c>
      <c r="N18" s="198"/>
    </row>
    <row r="19" spans="1:14" ht="25.5" hidden="1" customHeight="1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0</v>
      </c>
      <c r="L19" s="85">
        <f>SUMIF($F20:$F30,$G19,L20:L30)</f>
        <v>0</v>
      </c>
      <c r="M19" s="85">
        <f>SUMIF($F20:$F30,$G19,M20:M30)</f>
        <v>0</v>
      </c>
      <c r="N19" s="197"/>
    </row>
    <row r="20" spans="1:14" ht="25.5" hidden="1" customHeight="1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0</v>
      </c>
      <c r="L20" s="69">
        <f t="shared" ref="L20:M20" si="11">SUM(L21)</f>
        <v>0</v>
      </c>
      <c r="M20" s="69">
        <f t="shared" si="11"/>
        <v>0</v>
      </c>
      <c r="N20" s="199"/>
    </row>
    <row r="21" spans="1:14" ht="25.5" hidden="1" customHeight="1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0</v>
      </c>
      <c r="L21" s="69">
        <f t="shared" ref="L21" si="13">SUM(L22,L24)</f>
        <v>0</v>
      </c>
      <c r="M21" s="69">
        <f t="shared" ref="M21" si="14">SUM(M22,M24)</f>
        <v>0</v>
      </c>
      <c r="N21" s="200"/>
    </row>
    <row r="22" spans="1:14" ht="15" hidden="1" customHeight="1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ht="15" hidden="1" customHeight="1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ht="15" hidden="1" customHeight="1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0</v>
      </c>
      <c r="L24" s="69">
        <f>SUM(L25:L29)</f>
        <v>0</v>
      </c>
      <c r="M24" s="69">
        <f>SUM(M25:M29)</f>
        <v>0</v>
      </c>
      <c r="N24" s="197"/>
    </row>
    <row r="25" spans="1:14" ht="15" hidden="1" customHeight="1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/>
      <c r="L25" s="107"/>
      <c r="M25" s="107"/>
      <c r="N25" s="198">
        <v>121</v>
      </c>
    </row>
    <row r="26" spans="1:14" ht="15" hidden="1" customHeight="1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ht="15" hidden="1" customHeight="1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ht="15" hidden="1" customHeight="1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5.5" hidden="1" customHeight="1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/>
      <c r="L29" s="107"/>
      <c r="M29" s="107"/>
      <c r="N29" s="198">
        <v>121</v>
      </c>
    </row>
    <row r="30" spans="1:14" ht="15" hidden="1" customHeight="1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hidden="1" customHeight="1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0</v>
      </c>
      <c r="L31" s="78">
        <f>SUM(L33)</f>
        <v>0</v>
      </c>
      <c r="M31" s="78">
        <f>SUM(M33)</f>
        <v>0</v>
      </c>
      <c r="N31" s="197"/>
    </row>
    <row r="32" spans="1:14" ht="25.5" hidden="1" customHeight="1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0</v>
      </c>
      <c r="L32" s="85">
        <f t="shared" ref="L32" si="16">SUMIF($F33:$F38,$G32,L33:L38)</f>
        <v>0</v>
      </c>
      <c r="M32" s="85">
        <f t="shared" ref="M32" si="17">SUMIF($F33:$F38,$G32,M33:M38)</f>
        <v>0</v>
      </c>
      <c r="N32" s="197"/>
    </row>
    <row r="33" spans="1:14" ht="15" hidden="1" customHeight="1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0</v>
      </c>
      <c r="L33" s="69">
        <f t="shared" ref="L33:M33" si="19">SUM(L34)</f>
        <v>0</v>
      </c>
      <c r="M33" s="69">
        <f t="shared" si="19"/>
        <v>0</v>
      </c>
      <c r="N33" s="198"/>
    </row>
    <row r="34" spans="1:14" ht="15" hidden="1" customHeight="1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0</v>
      </c>
      <c r="L34" s="69">
        <f>SUM(L35)</f>
        <v>0</v>
      </c>
      <c r="M34" s="69">
        <f>SUM(M35)</f>
        <v>0</v>
      </c>
      <c r="N34" s="198"/>
    </row>
    <row r="35" spans="1:14" ht="15" hidden="1" customHeight="1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0</v>
      </c>
      <c r="L35" s="69">
        <f t="shared" ref="L35" si="21">SUM(L36:L37)</f>
        <v>0</v>
      </c>
      <c r="M35" s="69">
        <f t="shared" ref="M35" si="22">SUM(M36:M37)</f>
        <v>0</v>
      </c>
      <c r="N35" s="197"/>
    </row>
    <row r="36" spans="1:14" ht="25.5" hidden="1" customHeight="1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/>
      <c r="L36" s="107"/>
      <c r="M36" s="107"/>
      <c r="N36" s="198">
        <v>121</v>
      </c>
    </row>
    <row r="37" spans="1:14" ht="15" hidden="1" customHeight="1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ht="15" hidden="1" customHeight="1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hidden="1" customHeight="1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0</v>
      </c>
      <c r="L39" s="88">
        <f>SUM(L41)</f>
        <v>0</v>
      </c>
      <c r="M39" s="88">
        <f>SUM(M41)</f>
        <v>0</v>
      </c>
      <c r="N39" s="201"/>
    </row>
    <row r="40" spans="1:14" ht="25.5" hidden="1" customHeight="1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0</v>
      </c>
      <c r="L40" s="85">
        <f t="shared" ref="L40" si="24">SUMIF($F41:$F79,$G40,L41:L79)</f>
        <v>0</v>
      </c>
      <c r="M40" s="85">
        <f t="shared" ref="M40" si="25">SUMIF($F41:$F79,$G40,M41:M79)</f>
        <v>0</v>
      </c>
      <c r="N40" s="197"/>
    </row>
    <row r="41" spans="1:14" ht="15" hidden="1" customHeight="1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0</v>
      </c>
      <c r="L41" s="69">
        <f t="shared" ref="L41" si="27">SUM(L42,L71,L76)</f>
        <v>0</v>
      </c>
      <c r="M41" s="69">
        <f t="shared" ref="M41" si="28">SUM(M42,M71,M76)</f>
        <v>0</v>
      </c>
      <c r="N41" s="197"/>
    </row>
    <row r="42" spans="1:14" ht="15" hidden="1" customHeight="1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0</v>
      </c>
      <c r="L42" s="69">
        <f>SUM(L43,L47,L53,L65,L63)</f>
        <v>0</v>
      </c>
      <c r="M42" s="69">
        <f>SUM(M43,M47,M53,M65,M63)</f>
        <v>0</v>
      </c>
      <c r="N42" s="198"/>
    </row>
    <row r="43" spans="1:14" ht="15" hidden="1" customHeight="1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0</v>
      </c>
      <c r="L43" s="69">
        <f>SUM(L44:L46)</f>
        <v>0</v>
      </c>
      <c r="M43" s="69">
        <f>SUM(M44:M46)</f>
        <v>0</v>
      </c>
      <c r="N43" s="197"/>
    </row>
    <row r="44" spans="1:14" ht="15" hidden="1" customHeight="1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/>
      <c r="L44" s="107"/>
      <c r="M44" s="107"/>
      <c r="N44" s="198">
        <v>121</v>
      </c>
    </row>
    <row r="45" spans="1:14" ht="15" hidden="1" customHeight="1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/>
      <c r="L45" s="107"/>
      <c r="M45" s="107"/>
      <c r="N45" s="198">
        <v>121</v>
      </c>
    </row>
    <row r="46" spans="1:14" ht="25.5" hidden="1" customHeight="1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/>
      <c r="L46" s="107"/>
      <c r="M46" s="107"/>
      <c r="N46" s="198">
        <v>121</v>
      </c>
    </row>
    <row r="47" spans="1:14" ht="15" hidden="1" customHeight="1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0</v>
      </c>
      <c r="L47" s="69">
        <f>SUM(L48:L52)</f>
        <v>0</v>
      </c>
      <c r="M47" s="69">
        <f>SUM(M48:M52)</f>
        <v>0</v>
      </c>
      <c r="N47" s="198"/>
    </row>
    <row r="48" spans="1:14" ht="25.5" hidden="1" customHeight="1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/>
      <c r="L48" s="107"/>
      <c r="M48" s="107"/>
      <c r="N48" s="198">
        <v>121</v>
      </c>
    </row>
    <row r="49" spans="1:14" ht="15" hidden="1" customHeight="1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/>
      <c r="L49" s="107"/>
      <c r="M49" s="107"/>
      <c r="N49" s="198">
        <v>121</v>
      </c>
    </row>
    <row r="50" spans="1:14" ht="25.5" hidden="1" customHeight="1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/>
      <c r="L50" s="107"/>
      <c r="M50" s="107"/>
      <c r="N50" s="198">
        <v>121</v>
      </c>
    </row>
    <row r="51" spans="1:14" ht="15" hidden="1" customHeight="1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/>
      <c r="L51" s="107"/>
      <c r="M51" s="107"/>
      <c r="N51" s="198">
        <v>121</v>
      </c>
    </row>
    <row r="52" spans="1:14" ht="25.5" hidden="1" customHeight="1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/>
      <c r="L52" s="107"/>
      <c r="M52" s="107"/>
      <c r="N52" s="198">
        <v>121</v>
      </c>
    </row>
    <row r="53" spans="1:14" ht="15" hidden="1" customHeight="1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0</v>
      </c>
      <c r="L53" s="69">
        <f>SUM(L54:L62)</f>
        <v>0</v>
      </c>
      <c r="M53" s="69">
        <f>SUM(M54:M62)</f>
        <v>0</v>
      </c>
      <c r="N53" s="197"/>
    </row>
    <row r="54" spans="1:14" ht="15" hidden="1" customHeight="1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/>
      <c r="L54" s="107"/>
      <c r="M54" s="107"/>
      <c r="N54" s="198">
        <v>121</v>
      </c>
    </row>
    <row r="55" spans="1:14" ht="25.5" hidden="1" customHeight="1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/>
      <c r="L55" s="107"/>
      <c r="M55" s="107"/>
      <c r="N55" s="198">
        <v>121</v>
      </c>
    </row>
    <row r="56" spans="1:14" ht="15" hidden="1" customHeight="1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/>
      <c r="L56" s="107"/>
      <c r="M56" s="107"/>
      <c r="N56" s="198">
        <v>121</v>
      </c>
    </row>
    <row r="57" spans="1:14" ht="15" hidden="1" customHeight="1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/>
      <c r="L57" s="107"/>
      <c r="M57" s="107"/>
      <c r="N57" s="198">
        <v>121</v>
      </c>
    </row>
    <row r="58" spans="1:14" ht="15" hidden="1" customHeight="1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ht="15" hidden="1" customHeight="1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/>
      <c r="L59" s="107"/>
      <c r="M59" s="107"/>
      <c r="N59" s="198">
        <v>121</v>
      </c>
    </row>
    <row r="60" spans="1:14" ht="15" hidden="1" customHeight="1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/>
      <c r="L60" s="107"/>
      <c r="M60" s="107"/>
      <c r="N60" s="198">
        <v>121</v>
      </c>
    </row>
    <row r="61" spans="1:14" ht="15" hidden="1" customHeight="1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/>
      <c r="L61" s="107"/>
      <c r="M61" s="107"/>
      <c r="N61" s="198">
        <v>121</v>
      </c>
    </row>
    <row r="62" spans="1:14" ht="15" hidden="1" customHeight="1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/>
      <c r="L62" s="107"/>
      <c r="M62" s="107"/>
      <c r="N62" s="198">
        <v>121</v>
      </c>
    </row>
    <row r="63" spans="1:14" ht="25.5" hidden="1" customHeight="1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hidden="1" customHeight="1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hidden="1" customHeight="1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0</v>
      </c>
      <c r="L65" s="69">
        <f>SUM(L66:L70)</f>
        <v>0</v>
      </c>
      <c r="M65" s="69">
        <f>SUM(M66:M70)</f>
        <v>0</v>
      </c>
      <c r="N65" s="198"/>
    </row>
    <row r="66" spans="1:14" ht="15" hidden="1" customHeight="1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ht="15" hidden="1" customHeight="1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/>
      <c r="L67" s="107"/>
      <c r="M67" s="107"/>
      <c r="N67" s="198">
        <v>121</v>
      </c>
    </row>
    <row r="68" spans="1:14" ht="15" hidden="1" customHeight="1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/>
      <c r="L68" s="107"/>
      <c r="M68" s="107"/>
      <c r="N68" s="198">
        <v>121</v>
      </c>
    </row>
    <row r="69" spans="1:14" ht="15" hidden="1" customHeight="1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/>
      <c r="L69" s="107"/>
      <c r="M69" s="107"/>
      <c r="N69" s="198">
        <v>121</v>
      </c>
    </row>
    <row r="70" spans="1:14" ht="25.5" hidden="1" customHeight="1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/>
      <c r="L70" s="107"/>
      <c r="M70" s="107"/>
      <c r="N70" s="198">
        <v>121</v>
      </c>
    </row>
    <row r="71" spans="1:14" ht="15" hidden="1" customHeight="1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ht="15" hidden="1" customHeight="1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hidden="1" customHeight="1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ht="15" hidden="1" customHeight="1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hidden="1" customHeight="1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hidden="1" customHeight="1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0</v>
      </c>
      <c r="L76" s="69">
        <f>SUM(L77)</f>
        <v>0</v>
      </c>
      <c r="M76" s="69">
        <f>SUM(M77)</f>
        <v>0</v>
      </c>
      <c r="N76" s="197"/>
    </row>
    <row r="77" spans="1:14" ht="25.5" hidden="1" customHeight="1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0</v>
      </c>
      <c r="L77" s="69">
        <f t="shared" ref="L77:M77" si="30">SUM(L78)</f>
        <v>0</v>
      </c>
      <c r="M77" s="69">
        <f t="shared" si="30"/>
        <v>0</v>
      </c>
      <c r="N77" s="197"/>
    </row>
    <row r="78" spans="1:14" ht="25.5" hidden="1" customHeight="1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/>
      <c r="L78" s="107"/>
      <c r="M78" s="107"/>
      <c r="N78" s="198">
        <v>121</v>
      </c>
    </row>
    <row r="79" spans="1:14" ht="15" hidden="1" customHeight="1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hidden="1" customHeight="1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0</v>
      </c>
      <c r="L80" s="88">
        <f>SUM(L82)</f>
        <v>0</v>
      </c>
      <c r="M80" s="88">
        <f>SUM(M82)</f>
        <v>0</v>
      </c>
      <c r="N80" s="201"/>
    </row>
    <row r="81" spans="1:14" ht="25.5" hidden="1" customHeight="1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0</v>
      </c>
      <c r="L81" s="85">
        <f t="shared" ref="L81" si="36">SUMIF($F82:$F98,$G81,L82:L98)</f>
        <v>0</v>
      </c>
      <c r="M81" s="85">
        <f t="shared" ref="M81" si="37">SUMIF($F82:$F98,$G81,M82:M98)</f>
        <v>0</v>
      </c>
      <c r="N81" s="197"/>
    </row>
    <row r="82" spans="1:14" ht="15" hidden="1" customHeight="1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0</v>
      </c>
      <c r="L82" s="69">
        <f t="shared" ref="L82:M82" si="39">SUM(L83)</f>
        <v>0</v>
      </c>
      <c r="M82" s="69">
        <f t="shared" si="39"/>
        <v>0</v>
      </c>
      <c r="N82" s="197"/>
    </row>
    <row r="83" spans="1:14" ht="15" hidden="1" customHeight="1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0</v>
      </c>
      <c r="L83" s="69">
        <f>SUM(L84,L88,L96)</f>
        <v>0</v>
      </c>
      <c r="M83" s="69">
        <f>SUM(M84,M88,M96)</f>
        <v>0</v>
      </c>
      <c r="N83" s="198"/>
    </row>
    <row r="84" spans="1:14" ht="15" hidden="1" customHeight="1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0</v>
      </c>
      <c r="L84" s="69">
        <f>SUM(L85:L87)</f>
        <v>0</v>
      </c>
      <c r="M84" s="69">
        <f>SUM(M85:M87)</f>
        <v>0</v>
      </c>
      <c r="N84" s="198"/>
    </row>
    <row r="85" spans="1:14" ht="25.5" hidden="1" customHeight="1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/>
      <c r="L85" s="107"/>
      <c r="M85" s="107"/>
      <c r="N85" s="198">
        <v>121</v>
      </c>
    </row>
    <row r="86" spans="1:14" ht="15" hidden="1" customHeight="1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/>
      <c r="L86" s="107"/>
      <c r="M86" s="107"/>
      <c r="N86" s="198">
        <v>121</v>
      </c>
    </row>
    <row r="87" spans="1:14" ht="15" hidden="1" customHeight="1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ht="15" hidden="1" customHeight="1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0</v>
      </c>
      <c r="L88" s="69">
        <f>SUM(L89:L95)</f>
        <v>0</v>
      </c>
      <c r="M88" s="69">
        <f>SUM(M89:M95)</f>
        <v>0</v>
      </c>
      <c r="N88" s="197"/>
    </row>
    <row r="89" spans="1:14" ht="15" hidden="1" customHeight="1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hidden="1" customHeight="1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/>
      <c r="L90" s="107"/>
      <c r="M90" s="107"/>
      <c r="N90" s="198">
        <v>121</v>
      </c>
    </row>
    <row r="91" spans="1:14" ht="15" hidden="1" customHeight="1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/>
      <c r="L91" s="107"/>
      <c r="M91" s="107"/>
      <c r="N91" s="198">
        <v>121</v>
      </c>
    </row>
    <row r="92" spans="1:14" ht="15" hidden="1" customHeight="1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ht="15" hidden="1" customHeight="1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/>
      <c r="L93" s="107"/>
      <c r="M93" s="107"/>
      <c r="N93" s="198">
        <v>121</v>
      </c>
    </row>
    <row r="94" spans="1:14" ht="15" hidden="1" customHeight="1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ht="15" hidden="1" customHeight="1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hidden="1" customHeight="1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ht="15" hidden="1" customHeight="1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721235</v>
      </c>
      <c r="L99" s="94">
        <f>SUM(L100,L113,L121,L162,L181)</f>
        <v>721235</v>
      </c>
      <c r="M99" s="94">
        <f>SUM(M100,M113,M121,M162,M181)</f>
        <v>721235</v>
      </c>
      <c r="N99" s="197"/>
    </row>
    <row r="100" spans="1:14" ht="38.25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10000</v>
      </c>
      <c r="L100" s="88">
        <f>SUM(L102)</f>
        <v>10000</v>
      </c>
      <c r="M100" s="88">
        <f>SUM(M102)</f>
        <v>10000</v>
      </c>
      <c r="N100" s="202"/>
    </row>
    <row r="101" spans="1:14" ht="25.5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10000</v>
      </c>
      <c r="L101" s="85">
        <f t="shared" ref="L101" si="45">SUMIF($F102:$F112,$G101,L102:L112)</f>
        <v>10000</v>
      </c>
      <c r="M101" s="85">
        <f t="shared" ref="M101" si="46">SUMIF($F102:$F112,$G101,M102:M112)</f>
        <v>10000</v>
      </c>
      <c r="N101" s="197"/>
    </row>
    <row r="102" spans="1:14" ht="25.5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10000</v>
      </c>
      <c r="L102" s="69">
        <f t="shared" ref="L102:M102" si="48">SUM(L103)</f>
        <v>10000</v>
      </c>
      <c r="M102" s="69">
        <f t="shared" si="48"/>
        <v>10000</v>
      </c>
      <c r="N102" s="199"/>
    </row>
    <row r="103" spans="1:14" ht="25.5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10000</v>
      </c>
      <c r="L103" s="69">
        <f>SUM(L104,L106)</f>
        <v>10000</v>
      </c>
      <c r="M103" s="69">
        <f>SUM(M104,M106)</f>
        <v>10000</v>
      </c>
      <c r="N103" s="200"/>
    </row>
    <row r="104" spans="1:14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10000</v>
      </c>
      <c r="L106" s="69">
        <f>SUM(L107:L111)</f>
        <v>10000</v>
      </c>
      <c r="M106" s="69">
        <f>SUM(M107:M111)</f>
        <v>10000</v>
      </c>
      <c r="N106" s="197"/>
    </row>
    <row r="107" spans="1:14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>
        <v>1000</v>
      </c>
      <c r="L107" s="107">
        <v>1000</v>
      </c>
      <c r="M107" s="107">
        <v>1000</v>
      </c>
      <c r="N107" s="198">
        <v>122</v>
      </c>
    </row>
    <row r="108" spans="1:14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>
        <v>1000</v>
      </c>
      <c r="L108" s="107">
        <v>1000</v>
      </c>
      <c r="M108" s="107">
        <v>1000</v>
      </c>
      <c r="N108" s="198">
        <v>122</v>
      </c>
    </row>
    <row r="109" spans="1:14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>
        <v>5000</v>
      </c>
      <c r="L109" s="107">
        <v>5000</v>
      </c>
      <c r="M109" s="107">
        <v>5000</v>
      </c>
      <c r="N109" s="198">
        <v>122</v>
      </c>
    </row>
    <row r="110" spans="1:14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>
        <v>3000</v>
      </c>
      <c r="L110" s="107">
        <v>3000</v>
      </c>
      <c r="M110" s="107">
        <v>3000</v>
      </c>
      <c r="N110" s="198">
        <v>122</v>
      </c>
    </row>
    <row r="111" spans="1:14" ht="25.5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153750</v>
      </c>
      <c r="L121" s="78">
        <f>SUM(L123)</f>
        <v>153750</v>
      </c>
      <c r="M121" s="78">
        <f>SUM(M123)</f>
        <v>153750</v>
      </c>
      <c r="N121" s="198"/>
    </row>
    <row r="122" spans="1:14" ht="25.5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153750</v>
      </c>
      <c r="L122" s="85">
        <f t="shared" ref="L122" si="56">SUMIF($F123:$F161,$G122,L123:L161)</f>
        <v>153750</v>
      </c>
      <c r="M122" s="85">
        <f t="shared" ref="M122" si="57">SUMIF($F123:$F161,$G122,M123:M161)</f>
        <v>153750</v>
      </c>
      <c r="N122" s="197"/>
    </row>
    <row r="123" spans="1:14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153750</v>
      </c>
      <c r="L123" s="69">
        <f t="shared" ref="L123" si="59">SUM(L124,L153,L158)</f>
        <v>153750</v>
      </c>
      <c r="M123" s="69">
        <f t="shared" ref="M123" si="60">SUM(M124,M153,M158)</f>
        <v>153750</v>
      </c>
      <c r="N123" s="198"/>
    </row>
    <row r="124" spans="1:14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153650</v>
      </c>
      <c r="L124" s="69">
        <f>SUM(L125,L129,L135,L145,L147)</f>
        <v>153650</v>
      </c>
      <c r="M124" s="69">
        <f>SUM(M125,M129,M135,M145,M147)</f>
        <v>153650</v>
      </c>
      <c r="N124" s="197"/>
    </row>
    <row r="125" spans="1:14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7900</v>
      </c>
      <c r="L125" s="69">
        <f>SUM(L126:L128)</f>
        <v>7900</v>
      </c>
      <c r="M125" s="69">
        <f>SUM(M126:M128)</f>
        <v>7900</v>
      </c>
      <c r="N125" s="203"/>
    </row>
    <row r="126" spans="1:14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>
        <v>3400</v>
      </c>
      <c r="L126" s="107">
        <v>3400</v>
      </c>
      <c r="M126" s="107">
        <v>3400</v>
      </c>
      <c r="N126" s="197">
        <v>122</v>
      </c>
    </row>
    <row r="127" spans="1:14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>
        <v>3500</v>
      </c>
      <c r="L127" s="107">
        <v>3500</v>
      </c>
      <c r="M127" s="107">
        <v>3500</v>
      </c>
      <c r="N127" s="197">
        <v>122</v>
      </c>
    </row>
    <row r="128" spans="1:14" ht="25.5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>
        <v>1000</v>
      </c>
      <c r="L128" s="107">
        <v>1000</v>
      </c>
      <c r="M128" s="107">
        <v>1000</v>
      </c>
      <c r="N128" s="197">
        <v>122</v>
      </c>
    </row>
    <row r="129" spans="1:14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36000</v>
      </c>
      <c r="L129" s="69">
        <f>SUM(L130:L134)</f>
        <v>36000</v>
      </c>
      <c r="M129" s="69">
        <f>SUM(M130:M134)</f>
        <v>36000</v>
      </c>
      <c r="N129" s="197"/>
    </row>
    <row r="130" spans="1:14" ht="25.5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>
        <v>20000</v>
      </c>
      <c r="L130" s="107">
        <v>20000</v>
      </c>
      <c r="M130" s="107">
        <v>20000</v>
      </c>
      <c r="N130" s="197">
        <v>122</v>
      </c>
    </row>
    <row r="131" spans="1:14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>
        <v>10000</v>
      </c>
      <c r="L132" s="107">
        <v>10000</v>
      </c>
      <c r="M132" s="107">
        <v>10000</v>
      </c>
      <c r="N132" s="197">
        <v>122</v>
      </c>
    </row>
    <row r="133" spans="1:14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>
        <v>4000</v>
      </c>
      <c r="L133" s="107">
        <v>4000</v>
      </c>
      <c r="M133" s="107">
        <v>4000</v>
      </c>
      <c r="N133" s="197">
        <v>122</v>
      </c>
    </row>
    <row r="134" spans="1:14" ht="25.5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>
        <v>2000</v>
      </c>
      <c r="L134" s="107">
        <v>2000</v>
      </c>
      <c r="M134" s="107">
        <v>2000</v>
      </c>
      <c r="N134" s="197">
        <v>122</v>
      </c>
    </row>
    <row r="135" spans="1:14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105750</v>
      </c>
      <c r="L135" s="69">
        <f>SUM(L136:L144)</f>
        <v>105750</v>
      </c>
      <c r="M135" s="69">
        <f>SUM(M136:M144)</f>
        <v>105750</v>
      </c>
      <c r="N135" s="197"/>
    </row>
    <row r="136" spans="1:14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>
        <v>19000</v>
      </c>
      <c r="L136" s="107">
        <v>19000</v>
      </c>
      <c r="M136" s="107">
        <v>19000</v>
      </c>
      <c r="N136" s="197">
        <v>122</v>
      </c>
    </row>
    <row r="137" spans="1:14" ht="25.5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>
        <v>1000</v>
      </c>
      <c r="L137" s="107">
        <v>1000</v>
      </c>
      <c r="M137" s="107">
        <v>1000</v>
      </c>
      <c r="N137" s="197">
        <v>122</v>
      </c>
    </row>
    <row r="138" spans="1:14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>
        <v>500</v>
      </c>
      <c r="L138" s="107">
        <v>500</v>
      </c>
      <c r="M138" s="107">
        <v>500</v>
      </c>
      <c r="N138" s="197">
        <v>122</v>
      </c>
    </row>
    <row r="139" spans="1:14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>
        <v>27250</v>
      </c>
      <c r="L139" s="107">
        <v>27250</v>
      </c>
      <c r="M139" s="107">
        <v>27250</v>
      </c>
      <c r="N139" s="197">
        <v>122</v>
      </c>
    </row>
    <row r="140" spans="1:14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>
        <v>4000</v>
      </c>
      <c r="L140" s="107">
        <v>4000</v>
      </c>
      <c r="M140" s="107">
        <v>4000</v>
      </c>
      <c r="N140" s="197">
        <v>122</v>
      </c>
    </row>
    <row r="141" spans="1:14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>
        <v>1500</v>
      </c>
      <c r="L141" s="107">
        <v>1500</v>
      </c>
      <c r="M141" s="107">
        <v>1500</v>
      </c>
      <c r="N141" s="197">
        <v>122</v>
      </c>
    </row>
    <row r="142" spans="1:14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>
        <v>20000</v>
      </c>
      <c r="L142" s="107">
        <v>20000</v>
      </c>
      <c r="M142" s="107">
        <v>20000</v>
      </c>
      <c r="N142" s="197">
        <v>122</v>
      </c>
    </row>
    <row r="143" spans="1:14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>
        <v>3500</v>
      </c>
      <c r="L143" s="107">
        <v>3500</v>
      </c>
      <c r="M143" s="107">
        <v>3500</v>
      </c>
      <c r="N143" s="197">
        <v>122</v>
      </c>
    </row>
    <row r="144" spans="1:14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>
        <v>29000</v>
      </c>
      <c r="L144" s="107">
        <v>29000</v>
      </c>
      <c r="M144" s="107">
        <v>29000</v>
      </c>
      <c r="N144" s="197">
        <v>122</v>
      </c>
    </row>
    <row r="145" spans="1:14" ht="25.5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4000</v>
      </c>
      <c r="L147" s="69">
        <f>SUM(L148:L152)</f>
        <v>4000</v>
      </c>
      <c r="M147" s="69">
        <f>SUM(M148:M152)</f>
        <v>4000</v>
      </c>
      <c r="N147" s="198"/>
    </row>
    <row r="148" spans="1:14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>
        <v>500</v>
      </c>
      <c r="L149" s="107">
        <v>500</v>
      </c>
      <c r="M149" s="107">
        <v>500</v>
      </c>
      <c r="N149" s="197">
        <v>122</v>
      </c>
    </row>
    <row r="150" spans="1:14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>
        <v>500</v>
      </c>
      <c r="L150" s="107">
        <v>500</v>
      </c>
      <c r="M150" s="107">
        <v>500</v>
      </c>
      <c r="N150" s="197">
        <v>122</v>
      </c>
    </row>
    <row r="151" spans="1:14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>
        <v>1000</v>
      </c>
      <c r="L151" s="107">
        <v>1000</v>
      </c>
      <c r="M151" s="107">
        <v>1000</v>
      </c>
      <c r="N151" s="197">
        <v>122</v>
      </c>
    </row>
    <row r="152" spans="1:14" ht="25.5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>
        <v>2000</v>
      </c>
      <c r="L152" s="107">
        <v>2000</v>
      </c>
      <c r="M152" s="107">
        <v>2000</v>
      </c>
      <c r="N152" s="197">
        <v>122</v>
      </c>
    </row>
    <row r="153" spans="1:14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100</v>
      </c>
      <c r="L153" s="69">
        <f>SUM(L154)</f>
        <v>100</v>
      </c>
      <c r="M153" s="69">
        <f>SUM(M154)</f>
        <v>100</v>
      </c>
      <c r="N153" s="197"/>
    </row>
    <row r="154" spans="1:14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100</v>
      </c>
      <c r="L154" s="69">
        <f>SUM(L155:L157)</f>
        <v>100</v>
      </c>
      <c r="M154" s="69">
        <f>SUM(M155:M157)</f>
        <v>100</v>
      </c>
      <c r="N154" s="197"/>
    </row>
    <row r="155" spans="1:14" ht="25.5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>
        <v>100</v>
      </c>
      <c r="L156" s="107">
        <v>100</v>
      </c>
      <c r="M156" s="107">
        <v>100</v>
      </c>
      <c r="N156" s="197">
        <v>122</v>
      </c>
    </row>
    <row r="157" spans="1:14" ht="25.5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557485</v>
      </c>
      <c r="L162" s="88">
        <f>SUM(L164)</f>
        <v>557485</v>
      </c>
      <c r="M162" s="88">
        <f>SUM(M164)</f>
        <v>557485</v>
      </c>
      <c r="N162" s="198"/>
    </row>
    <row r="163" spans="1:14" ht="25.5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557485</v>
      </c>
      <c r="L163" s="85">
        <f t="shared" ref="L163" si="67">SUMIF($F164:$F180,$G163,L164:L180)</f>
        <v>557485</v>
      </c>
      <c r="M163" s="85">
        <f t="shared" ref="M163" si="68">SUMIF($F164:$F180,$G163,M164:M180)</f>
        <v>557485</v>
      </c>
      <c r="N163" s="197"/>
    </row>
    <row r="164" spans="1:14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557485</v>
      </c>
      <c r="L164" s="69">
        <f t="shared" ref="L164:M164" si="70">SUM(L165)</f>
        <v>557485</v>
      </c>
      <c r="M164" s="69">
        <f t="shared" si="70"/>
        <v>557485</v>
      </c>
      <c r="N164" s="198"/>
    </row>
    <row r="165" spans="1:14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557485</v>
      </c>
      <c r="L165" s="69">
        <f>SUM(L166,L168,L172,L178)</f>
        <v>557485</v>
      </c>
      <c r="M165" s="69">
        <f>SUM(M166,M168,M172,M178)</f>
        <v>557485</v>
      </c>
      <c r="N165" s="197"/>
    </row>
    <row r="166" spans="1:14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115000</v>
      </c>
      <c r="L166" s="69">
        <f>SUM(L167)</f>
        <v>115000</v>
      </c>
      <c r="M166" s="69">
        <f>SUM(M167)</f>
        <v>115000</v>
      </c>
      <c r="N166" s="197"/>
    </row>
    <row r="167" spans="1:14" ht="25.5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>
        <v>115000</v>
      </c>
      <c r="L167" s="107">
        <v>115000</v>
      </c>
      <c r="M167" s="107">
        <v>115000</v>
      </c>
      <c r="N167" s="197">
        <v>122</v>
      </c>
    </row>
    <row r="168" spans="1:14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376778</v>
      </c>
      <c r="L168" s="69">
        <f>SUM(L169:L171)</f>
        <v>376778</v>
      </c>
      <c r="M168" s="69">
        <f>SUM(M169:M171)</f>
        <v>376778</v>
      </c>
      <c r="N168" s="197"/>
    </row>
    <row r="169" spans="1:14" ht="25.5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>
        <v>41778</v>
      </c>
      <c r="L170" s="107">
        <v>41778</v>
      </c>
      <c r="M170" s="107">
        <v>41778</v>
      </c>
      <c r="N170" s="197">
        <v>122</v>
      </c>
    </row>
    <row r="171" spans="1:14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>
        <v>335000</v>
      </c>
      <c r="L171" s="107">
        <v>335000</v>
      </c>
      <c r="M171" s="107">
        <v>335000</v>
      </c>
      <c r="N171" s="197">
        <v>122</v>
      </c>
    </row>
    <row r="172" spans="1:14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64707</v>
      </c>
      <c r="L172" s="69">
        <f t="shared" ref="L172:M172" si="71">SUM(L173:L177)</f>
        <v>64707</v>
      </c>
      <c r="M172" s="69">
        <f t="shared" si="71"/>
        <v>64707</v>
      </c>
      <c r="N172" s="197"/>
    </row>
    <row r="173" spans="1:14" ht="25.5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>
        <v>25200</v>
      </c>
      <c r="L173" s="107">
        <v>25200</v>
      </c>
      <c r="M173" s="107">
        <v>25200</v>
      </c>
      <c r="N173" s="197">
        <v>122</v>
      </c>
    </row>
    <row r="174" spans="1:14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>
        <v>28457</v>
      </c>
      <c r="L174" s="107">
        <v>28457</v>
      </c>
      <c r="M174" s="107">
        <v>28457</v>
      </c>
      <c r="N174" s="197">
        <v>122</v>
      </c>
    </row>
    <row r="175" spans="1:14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>
        <v>10500</v>
      </c>
      <c r="L176" s="107">
        <v>10500</v>
      </c>
      <c r="M176" s="107">
        <v>10500</v>
      </c>
      <c r="N176" s="197">
        <v>122</v>
      </c>
    </row>
    <row r="177" spans="1:14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>
        <v>550</v>
      </c>
      <c r="L177" s="107">
        <v>550</v>
      </c>
      <c r="M177" s="107">
        <v>550</v>
      </c>
      <c r="N177" s="197">
        <v>122</v>
      </c>
    </row>
    <row r="178" spans="1:14" ht="25.5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1000</v>
      </c>
      <c r="L178" s="69">
        <f>SUM(L179:L179)</f>
        <v>1000</v>
      </c>
      <c r="M178" s="69">
        <f>SUM(M179:M179)</f>
        <v>1000</v>
      </c>
      <c r="N178" s="198"/>
    </row>
    <row r="179" spans="1:14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>
        <v>1000</v>
      </c>
      <c r="L179" s="107">
        <v>1000</v>
      </c>
      <c r="M179" s="107">
        <v>1000</v>
      </c>
      <c r="N179" s="197">
        <v>122</v>
      </c>
    </row>
    <row r="180" spans="1:14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2">SUMIF($F183:$F195,$G182,K183:K195)</f>
        <v>0</v>
      </c>
      <c r="L182" s="85">
        <f t="shared" ref="L182" si="73">SUMIF($F183:$F195,$G182,L183:L195)</f>
        <v>0</v>
      </c>
      <c r="M182" s="85">
        <f t="shared" ref="M182" si="74">SUMIF($F183:$F195,$G182,M183:M195)</f>
        <v>0</v>
      </c>
      <c r="N182" s="197"/>
    </row>
    <row r="183" spans="1:14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5">SUM(K184)</f>
        <v>0</v>
      </c>
      <c r="L183" s="69">
        <f t="shared" ref="L183:M183" si="76">SUM(L184)</f>
        <v>0</v>
      </c>
      <c r="M183" s="69">
        <f t="shared" si="76"/>
        <v>0</v>
      </c>
      <c r="N183" s="198"/>
    </row>
    <row r="184" spans="1:14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x14ac:dyDescent="0.25">
      <c r="A189" s="48">
        <f t="shared" ref="A189:A292" si="77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x14ac:dyDescent="0.25">
      <c r="A191" s="48">
        <f t="shared" si="77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x14ac:dyDescent="0.25">
      <c r="A192" s="48">
        <f t="shared" si="77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x14ac:dyDescent="0.25">
      <c r="A193" s="48">
        <f t="shared" si="77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x14ac:dyDescent="0.25">
      <c r="A194" s="48">
        <f t="shared" si="77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7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8">SUM(K197,K570)</f>
        <v>6706300</v>
      </c>
      <c r="L196" s="76">
        <f>SUM(L197,L570)</f>
        <v>6055300</v>
      </c>
      <c r="M196" s="76">
        <f>SUM(M197,M570)</f>
        <v>6055300</v>
      </c>
      <c r="N196" s="197"/>
    </row>
    <row r="197" spans="1:14" ht="25.5" hidden="1" customHeight="1" x14ac:dyDescent="0.25">
      <c r="A197" s="48" t="str">
        <f t="shared" si="77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9">SUM(K204,K476)</f>
        <v>0</v>
      </c>
      <c r="L197" s="78">
        <f t="shared" ref="L197" si="80">SUM(L204,L476)</f>
        <v>0</v>
      </c>
      <c r="M197" s="78">
        <f t="shared" ref="M197" si="81">SUM(M204,M476)</f>
        <v>0</v>
      </c>
      <c r="N197" s="197"/>
    </row>
    <row r="198" spans="1:14" ht="25.5" hidden="1" customHeight="1" x14ac:dyDescent="0.25">
      <c r="A198" s="48">
        <f t="shared" si="77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2">SUMIF($F204:$F569,$G198,K204:K569)</f>
        <v>0</v>
      </c>
      <c r="L198" s="85">
        <f>SUMIF($F204:$F569,$G198,L204:L569)</f>
        <v>0</v>
      </c>
      <c r="M198" s="85">
        <f>SUMIF($F204:$F569,$G198,M204:M569)</f>
        <v>0</v>
      </c>
      <c r="N198" s="197"/>
    </row>
    <row r="199" spans="1:14" ht="25.5" hidden="1" customHeight="1" x14ac:dyDescent="0.25">
      <c r="A199" s="48">
        <f t="shared" si="77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3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ht="15" hidden="1" customHeight="1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4">SUMIF($F204:$F569,$G200,K204:K569)</f>
        <v>0</v>
      </c>
      <c r="L200" s="85">
        <f>SUMIF($F204:$F569,$G200,L204:L569)</f>
        <v>0</v>
      </c>
      <c r="M200" s="85">
        <f>SUMIF($F204:$F569,$G200,M204:M569)</f>
        <v>0</v>
      </c>
      <c r="N200" s="197"/>
    </row>
    <row r="201" spans="1:14" ht="15" hidden="1" customHeight="1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5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hidden="1" customHeight="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6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hidden="1" customHeight="1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7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ht="15" hidden="1" customHeight="1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8">SUM(K205,K245,K413,K439,K454,K468)</f>
        <v>0</v>
      </c>
      <c r="L204" s="69">
        <f t="shared" ref="L204" si="89">SUM(L205,L245,L413,L439,L454,L468)</f>
        <v>0</v>
      </c>
      <c r="M204" s="69">
        <f t="shared" ref="M204" si="90">SUM(M205,M245,M413,M439,M454,M468)</f>
        <v>0</v>
      </c>
      <c r="N204" s="198"/>
    </row>
    <row r="205" spans="1:14" ht="15" hidden="1" customHeight="1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1">SUM(K206,K225,K232)</f>
        <v>0</v>
      </c>
      <c r="L205" s="69">
        <f>SUM(L206,L225,L232)</f>
        <v>0</v>
      </c>
      <c r="M205" s="69">
        <f>SUM(M206,M225,M232)</f>
        <v>0</v>
      </c>
      <c r="N205" s="197"/>
    </row>
    <row r="206" spans="1:14" ht="15" hidden="1" customHeight="1" x14ac:dyDescent="0.25">
      <c r="A206" s="48">
        <f t="shared" si="77"/>
        <v>311</v>
      </c>
      <c r="B206" s="49" t="str">
        <f t="shared" si="63"/>
        <v xml:space="preserve"> </v>
      </c>
      <c r="C206" s="65" t="str">
        <f t="shared" ref="C206:C317" si="92">IF(H206&gt;0,LEFT(E206,3),"  ")</f>
        <v xml:space="preserve">  </v>
      </c>
      <c r="D206" s="65" t="str">
        <f t="shared" ref="D206:D317" si="93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4">SUM(K207:K224)</f>
        <v>0</v>
      </c>
      <c r="L206" s="69">
        <f>SUM(L207:L224)</f>
        <v>0</v>
      </c>
      <c r="M206" s="69">
        <f>SUM(M207:M224)</f>
        <v>0</v>
      </c>
      <c r="N206" s="197"/>
    </row>
    <row r="207" spans="1:14" ht="15" hidden="1" customHeight="1" x14ac:dyDescent="0.25">
      <c r="A207" s="48">
        <f t="shared" si="77"/>
        <v>3111</v>
      </c>
      <c r="B207" s="49">
        <f t="shared" si="63"/>
        <v>32</v>
      </c>
      <c r="C207" s="65" t="str">
        <f t="shared" si="92"/>
        <v>091</v>
      </c>
      <c r="D207" s="65" t="str">
        <f t="shared" si="93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7" t="s">
        <v>128</v>
      </c>
      <c r="K207" s="107"/>
      <c r="L207" s="107"/>
      <c r="M207" s="107"/>
      <c r="N207" s="197">
        <v>3210</v>
      </c>
    </row>
    <row r="208" spans="1:14" ht="15" hidden="1" customHeight="1" x14ac:dyDescent="0.25">
      <c r="A208" s="48">
        <f t="shared" si="77"/>
        <v>3111</v>
      </c>
      <c r="B208" s="49">
        <f t="shared" si="63"/>
        <v>49</v>
      </c>
      <c r="C208" s="65" t="str">
        <f t="shared" si="92"/>
        <v>091</v>
      </c>
      <c r="D208" s="65" t="str">
        <f t="shared" si="93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8"/>
      <c r="K208" s="107"/>
      <c r="L208" s="107"/>
      <c r="M208" s="107"/>
      <c r="N208" s="197">
        <v>4910</v>
      </c>
    </row>
    <row r="209" spans="1:14" ht="15" hidden="1" customHeight="1" x14ac:dyDescent="0.25">
      <c r="A209" s="48">
        <f t="shared" si="77"/>
        <v>3111</v>
      </c>
      <c r="B209" s="49">
        <f t="shared" si="63"/>
        <v>54</v>
      </c>
      <c r="C209" s="65" t="str">
        <f t="shared" si="92"/>
        <v>091</v>
      </c>
      <c r="D209" s="65" t="str">
        <f t="shared" si="93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8"/>
      <c r="K209" s="107"/>
      <c r="L209" s="107"/>
      <c r="M209" s="107"/>
      <c r="N209" s="197">
        <v>5410</v>
      </c>
    </row>
    <row r="210" spans="1:14" ht="15" hidden="1" customHeight="1" x14ac:dyDescent="0.25">
      <c r="A210" s="48">
        <f t="shared" si="77"/>
        <v>3111</v>
      </c>
      <c r="B210" s="49">
        <f t="shared" si="63"/>
        <v>62</v>
      </c>
      <c r="C210" s="65" t="str">
        <f t="shared" si="92"/>
        <v>091</v>
      </c>
      <c r="D210" s="65" t="str">
        <f t="shared" si="93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8"/>
      <c r="K210" s="107"/>
      <c r="L210" s="107"/>
      <c r="M210" s="107"/>
      <c r="N210" s="197">
        <v>6210</v>
      </c>
    </row>
    <row r="211" spans="1:14" ht="15" hidden="1" customHeight="1" x14ac:dyDescent="0.25">
      <c r="A211" s="48">
        <f t="shared" si="77"/>
        <v>3111</v>
      </c>
      <c r="B211" s="49">
        <f t="shared" si="63"/>
        <v>72</v>
      </c>
      <c r="C211" s="65" t="str">
        <f t="shared" si="92"/>
        <v>091</v>
      </c>
      <c r="D211" s="65" t="str">
        <f t="shared" si="93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8"/>
      <c r="K211" s="107"/>
      <c r="L211" s="107"/>
      <c r="M211" s="107"/>
      <c r="N211" s="197">
        <v>7210</v>
      </c>
    </row>
    <row r="212" spans="1:14" ht="15" hidden="1" customHeight="1" x14ac:dyDescent="0.25">
      <c r="A212" s="48">
        <f t="shared" si="77"/>
        <v>3111</v>
      </c>
      <c r="B212" s="49">
        <f t="shared" si="63"/>
        <v>82</v>
      </c>
      <c r="C212" s="65" t="str">
        <f t="shared" si="92"/>
        <v>091</v>
      </c>
      <c r="D212" s="65" t="str">
        <f t="shared" si="93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39"/>
      <c r="K212" s="107"/>
      <c r="L212" s="107"/>
      <c r="M212" s="107"/>
      <c r="N212" s="197">
        <v>8210</v>
      </c>
    </row>
    <row r="213" spans="1:14" ht="15" hidden="1" customHeight="1" x14ac:dyDescent="0.25">
      <c r="A213" s="48">
        <f t="shared" si="77"/>
        <v>3113</v>
      </c>
      <c r="B213" s="49">
        <f t="shared" si="63"/>
        <v>32</v>
      </c>
      <c r="C213" s="65" t="str">
        <f t="shared" si="92"/>
        <v>091</v>
      </c>
      <c r="D213" s="65" t="str">
        <f t="shared" si="93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7" t="s">
        <v>219</v>
      </c>
      <c r="K213" s="107"/>
      <c r="L213" s="107"/>
      <c r="M213" s="107"/>
      <c r="N213" s="197">
        <v>3210</v>
      </c>
    </row>
    <row r="214" spans="1:14" ht="15" hidden="1" customHeight="1" x14ac:dyDescent="0.25">
      <c r="A214" s="48">
        <f t="shared" si="77"/>
        <v>3113</v>
      </c>
      <c r="B214" s="49">
        <f t="shared" si="63"/>
        <v>49</v>
      </c>
      <c r="C214" s="65" t="str">
        <f t="shared" si="92"/>
        <v>091</v>
      </c>
      <c r="D214" s="65" t="str">
        <f t="shared" si="93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8"/>
      <c r="K214" s="107"/>
      <c r="L214" s="107"/>
      <c r="M214" s="107"/>
      <c r="N214" s="197">
        <v>4910</v>
      </c>
    </row>
    <row r="215" spans="1:14" ht="15" hidden="1" customHeight="1" x14ac:dyDescent="0.25">
      <c r="A215" s="48">
        <f t="shared" si="77"/>
        <v>3113</v>
      </c>
      <c r="B215" s="49">
        <f t="shared" si="63"/>
        <v>54</v>
      </c>
      <c r="C215" s="65" t="str">
        <f t="shared" si="92"/>
        <v>091</v>
      </c>
      <c r="D215" s="65" t="str">
        <f t="shared" si="93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8"/>
      <c r="K215" s="107"/>
      <c r="L215" s="107"/>
      <c r="M215" s="107"/>
      <c r="N215" s="197">
        <v>5410</v>
      </c>
    </row>
    <row r="216" spans="1:14" ht="15" hidden="1" customHeight="1" x14ac:dyDescent="0.25">
      <c r="A216" s="48">
        <f t="shared" si="77"/>
        <v>3113</v>
      </c>
      <c r="B216" s="49">
        <f t="shared" si="63"/>
        <v>62</v>
      </c>
      <c r="C216" s="65" t="str">
        <f t="shared" si="92"/>
        <v>091</v>
      </c>
      <c r="D216" s="65" t="str">
        <f t="shared" si="93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8"/>
      <c r="K216" s="107"/>
      <c r="L216" s="107"/>
      <c r="M216" s="107"/>
      <c r="N216" s="197">
        <v>6210</v>
      </c>
    </row>
    <row r="217" spans="1:14" ht="15" hidden="1" customHeight="1" x14ac:dyDescent="0.25">
      <c r="A217" s="48">
        <f t="shared" si="77"/>
        <v>3113</v>
      </c>
      <c r="B217" s="49">
        <f t="shared" si="63"/>
        <v>72</v>
      </c>
      <c r="C217" s="65" t="str">
        <f t="shared" si="92"/>
        <v>091</v>
      </c>
      <c r="D217" s="65" t="str">
        <f t="shared" si="93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8"/>
      <c r="K217" s="107"/>
      <c r="L217" s="107"/>
      <c r="M217" s="107"/>
      <c r="N217" s="197">
        <v>7210</v>
      </c>
    </row>
    <row r="218" spans="1:14" ht="15" hidden="1" customHeight="1" x14ac:dyDescent="0.25">
      <c r="A218" s="48">
        <f t="shared" si="77"/>
        <v>3113</v>
      </c>
      <c r="B218" s="49">
        <f t="shared" si="63"/>
        <v>82</v>
      </c>
      <c r="C218" s="65" t="str">
        <f t="shared" si="92"/>
        <v>091</v>
      </c>
      <c r="D218" s="65" t="str">
        <f t="shared" si="93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39"/>
      <c r="K218" s="107"/>
      <c r="L218" s="107"/>
      <c r="M218" s="107"/>
      <c r="N218" s="197">
        <v>8210</v>
      </c>
    </row>
    <row r="219" spans="1:14" ht="15" hidden="1" customHeight="1" x14ac:dyDescent="0.25">
      <c r="A219" s="48">
        <f t="shared" si="77"/>
        <v>3114</v>
      </c>
      <c r="B219" s="49">
        <f t="shared" si="63"/>
        <v>32</v>
      </c>
      <c r="C219" s="65" t="str">
        <f t="shared" si="92"/>
        <v>091</v>
      </c>
      <c r="D219" s="65" t="str">
        <f t="shared" si="93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7" t="s">
        <v>220</v>
      </c>
      <c r="K219" s="107"/>
      <c r="L219" s="107"/>
      <c r="M219" s="107"/>
      <c r="N219" s="197">
        <v>3210</v>
      </c>
    </row>
    <row r="220" spans="1:14" ht="15" hidden="1" customHeight="1" x14ac:dyDescent="0.25">
      <c r="A220" s="48">
        <f t="shared" si="77"/>
        <v>3114</v>
      </c>
      <c r="B220" s="49">
        <f t="shared" ref="B220:B327" si="95">IF(H220&gt;0,F220," ")</f>
        <v>49</v>
      </c>
      <c r="C220" s="65" t="str">
        <f t="shared" si="92"/>
        <v>091</v>
      </c>
      <c r="D220" s="65" t="str">
        <f t="shared" si="93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8"/>
      <c r="K220" s="107"/>
      <c r="L220" s="107"/>
      <c r="M220" s="107"/>
      <c r="N220" s="197">
        <v>4910</v>
      </c>
    </row>
    <row r="221" spans="1:14" ht="15" hidden="1" customHeight="1" x14ac:dyDescent="0.25">
      <c r="A221" s="48">
        <f t="shared" si="77"/>
        <v>3114</v>
      </c>
      <c r="B221" s="49">
        <f t="shared" si="95"/>
        <v>54</v>
      </c>
      <c r="C221" s="65" t="str">
        <f t="shared" si="92"/>
        <v>091</v>
      </c>
      <c r="D221" s="65" t="str">
        <f t="shared" si="93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8"/>
      <c r="K221" s="107"/>
      <c r="L221" s="107"/>
      <c r="M221" s="107"/>
      <c r="N221" s="197">
        <v>5410</v>
      </c>
    </row>
    <row r="222" spans="1:14" ht="15" hidden="1" customHeight="1" x14ac:dyDescent="0.25">
      <c r="A222" s="48">
        <f t="shared" si="77"/>
        <v>3114</v>
      </c>
      <c r="B222" s="49">
        <f t="shared" si="95"/>
        <v>62</v>
      </c>
      <c r="C222" s="65" t="str">
        <f t="shared" si="92"/>
        <v>091</v>
      </c>
      <c r="D222" s="65" t="str">
        <f t="shared" si="93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8"/>
      <c r="K222" s="107"/>
      <c r="L222" s="107"/>
      <c r="M222" s="107"/>
      <c r="N222" s="197">
        <v>6210</v>
      </c>
    </row>
    <row r="223" spans="1:14" ht="15" hidden="1" customHeight="1" x14ac:dyDescent="0.25">
      <c r="A223" s="48">
        <f t="shared" si="77"/>
        <v>3114</v>
      </c>
      <c r="B223" s="49">
        <f t="shared" si="95"/>
        <v>72</v>
      </c>
      <c r="C223" s="65" t="str">
        <f t="shared" si="92"/>
        <v>091</v>
      </c>
      <c r="D223" s="65" t="str">
        <f t="shared" si="93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8"/>
      <c r="K223" s="107"/>
      <c r="L223" s="107"/>
      <c r="M223" s="107"/>
      <c r="N223" s="197">
        <v>7210</v>
      </c>
    </row>
    <row r="224" spans="1:14" ht="15" hidden="1" customHeight="1" x14ac:dyDescent="0.25">
      <c r="A224" s="48">
        <f t="shared" si="77"/>
        <v>3114</v>
      </c>
      <c r="B224" s="49">
        <f t="shared" si="95"/>
        <v>82</v>
      </c>
      <c r="C224" s="65" t="str">
        <f t="shared" si="92"/>
        <v>091</v>
      </c>
      <c r="D224" s="65" t="str">
        <f t="shared" si="93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39"/>
      <c r="K224" s="107"/>
      <c r="L224" s="107"/>
      <c r="M224" s="107"/>
      <c r="N224" s="197">
        <v>8210</v>
      </c>
    </row>
    <row r="225" spans="1:14" ht="15" hidden="1" customHeight="1" x14ac:dyDescent="0.25">
      <c r="A225" s="48">
        <f t="shared" si="77"/>
        <v>312</v>
      </c>
      <c r="B225" s="49" t="str">
        <f t="shared" si="95"/>
        <v xml:space="preserve"> </v>
      </c>
      <c r="C225" s="65" t="str">
        <f t="shared" si="92"/>
        <v xml:space="preserve">  </v>
      </c>
      <c r="D225" s="65" t="str">
        <f t="shared" si="93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6">SUM(K226:K231)</f>
        <v>0</v>
      </c>
      <c r="L225" s="69">
        <f>SUM(L226:L231)</f>
        <v>0</v>
      </c>
      <c r="M225" s="69">
        <f>SUM(M226:M231)</f>
        <v>0</v>
      </c>
      <c r="N225" s="197"/>
    </row>
    <row r="226" spans="1:14" ht="15" hidden="1" customHeight="1" x14ac:dyDescent="0.25">
      <c r="A226" s="48">
        <f t="shared" si="77"/>
        <v>3121</v>
      </c>
      <c r="B226" s="49">
        <f t="shared" si="95"/>
        <v>32</v>
      </c>
      <c r="C226" s="65" t="str">
        <f t="shared" si="92"/>
        <v>091</v>
      </c>
      <c r="D226" s="65" t="str">
        <f t="shared" si="93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7" t="s">
        <v>129</v>
      </c>
      <c r="K226" s="107"/>
      <c r="L226" s="107"/>
      <c r="M226" s="107"/>
      <c r="N226" s="197">
        <v>3210</v>
      </c>
    </row>
    <row r="227" spans="1:14" ht="15" hidden="1" customHeight="1" x14ac:dyDescent="0.25">
      <c r="A227" s="48">
        <f t="shared" si="77"/>
        <v>3121</v>
      </c>
      <c r="B227" s="49">
        <f t="shared" si="95"/>
        <v>49</v>
      </c>
      <c r="C227" s="65" t="str">
        <f t="shared" si="92"/>
        <v>091</v>
      </c>
      <c r="D227" s="65" t="str">
        <f t="shared" si="93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8"/>
      <c r="K227" s="107"/>
      <c r="L227" s="107"/>
      <c r="M227" s="107"/>
      <c r="N227" s="197">
        <v>4910</v>
      </c>
    </row>
    <row r="228" spans="1:14" ht="15" hidden="1" customHeight="1" x14ac:dyDescent="0.25">
      <c r="A228" s="48">
        <f t="shared" si="77"/>
        <v>3121</v>
      </c>
      <c r="B228" s="49">
        <f t="shared" si="95"/>
        <v>54</v>
      </c>
      <c r="C228" s="65" t="str">
        <f t="shared" si="92"/>
        <v>091</v>
      </c>
      <c r="D228" s="65" t="str">
        <f t="shared" si="93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8"/>
      <c r="K228" s="107"/>
      <c r="L228" s="107"/>
      <c r="M228" s="107"/>
      <c r="N228" s="197">
        <v>5410</v>
      </c>
    </row>
    <row r="229" spans="1:14" ht="15" hidden="1" customHeight="1" x14ac:dyDescent="0.25">
      <c r="A229" s="48">
        <f t="shared" si="77"/>
        <v>3121</v>
      </c>
      <c r="B229" s="49">
        <f t="shared" si="95"/>
        <v>62</v>
      </c>
      <c r="C229" s="65" t="str">
        <f t="shared" si="92"/>
        <v>091</v>
      </c>
      <c r="D229" s="65" t="str">
        <f t="shared" si="93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8"/>
      <c r="K229" s="107"/>
      <c r="L229" s="107"/>
      <c r="M229" s="107"/>
      <c r="N229" s="197">
        <v>6210</v>
      </c>
    </row>
    <row r="230" spans="1:14" ht="15" hidden="1" customHeight="1" x14ac:dyDescent="0.25">
      <c r="A230" s="48">
        <f t="shared" si="77"/>
        <v>3121</v>
      </c>
      <c r="B230" s="49">
        <f t="shared" si="95"/>
        <v>72</v>
      </c>
      <c r="C230" s="65" t="str">
        <f t="shared" si="92"/>
        <v>091</v>
      </c>
      <c r="D230" s="65" t="str">
        <f t="shared" si="93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8"/>
      <c r="K230" s="107"/>
      <c r="L230" s="107"/>
      <c r="M230" s="107"/>
      <c r="N230" s="197">
        <v>7210</v>
      </c>
    </row>
    <row r="231" spans="1:14" ht="15" hidden="1" customHeight="1" x14ac:dyDescent="0.25">
      <c r="A231" s="48">
        <f t="shared" si="77"/>
        <v>3121</v>
      </c>
      <c r="B231" s="49">
        <f t="shared" si="95"/>
        <v>82</v>
      </c>
      <c r="C231" s="65" t="str">
        <f t="shared" si="92"/>
        <v>091</v>
      </c>
      <c r="D231" s="65" t="str">
        <f t="shared" si="93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39"/>
      <c r="K231" s="107"/>
      <c r="L231" s="107"/>
      <c r="M231" s="107"/>
      <c r="N231" s="197">
        <v>8210</v>
      </c>
    </row>
    <row r="232" spans="1:14" ht="15" hidden="1" customHeight="1" x14ac:dyDescent="0.25">
      <c r="A232" s="48">
        <f t="shared" si="77"/>
        <v>313</v>
      </c>
      <c r="B232" s="49" t="str">
        <f t="shared" si="95"/>
        <v xml:space="preserve"> </v>
      </c>
      <c r="C232" s="65" t="str">
        <f t="shared" si="92"/>
        <v xml:space="preserve">  </v>
      </c>
      <c r="D232" s="65" t="str">
        <f t="shared" si="93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7">SUM(K233:K244)</f>
        <v>0</v>
      </c>
      <c r="L232" s="69">
        <f t="shared" ref="L232" si="98">SUM(L233:L244)</f>
        <v>0</v>
      </c>
      <c r="M232" s="69">
        <f t="shared" ref="M232" si="99">SUM(M233:M244)</f>
        <v>0</v>
      </c>
      <c r="N232" s="197"/>
    </row>
    <row r="233" spans="1:14" ht="15" hidden="1" customHeight="1" x14ac:dyDescent="0.25">
      <c r="A233" s="48">
        <f t="shared" si="77"/>
        <v>3132</v>
      </c>
      <c r="B233" s="49">
        <f t="shared" si="95"/>
        <v>32</v>
      </c>
      <c r="C233" s="65" t="str">
        <f t="shared" si="92"/>
        <v>091</v>
      </c>
      <c r="D233" s="65" t="str">
        <f t="shared" si="93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7" t="s">
        <v>131</v>
      </c>
      <c r="K233" s="107"/>
      <c r="L233" s="107"/>
      <c r="M233" s="107"/>
      <c r="N233" s="197">
        <v>3210</v>
      </c>
    </row>
    <row r="234" spans="1:14" ht="15" hidden="1" customHeight="1" x14ac:dyDescent="0.25">
      <c r="A234" s="48">
        <f t="shared" si="77"/>
        <v>3132</v>
      </c>
      <c r="B234" s="49">
        <f t="shared" si="95"/>
        <v>49</v>
      </c>
      <c r="C234" s="65" t="str">
        <f t="shared" si="92"/>
        <v>091</v>
      </c>
      <c r="D234" s="65" t="str">
        <f t="shared" si="93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8"/>
      <c r="K234" s="107"/>
      <c r="L234" s="107"/>
      <c r="M234" s="107"/>
      <c r="N234" s="197">
        <v>4910</v>
      </c>
    </row>
    <row r="235" spans="1:14" ht="25.5" hidden="1" customHeight="1" x14ac:dyDescent="0.25">
      <c r="A235" s="48">
        <f t="shared" si="77"/>
        <v>3132</v>
      </c>
      <c r="B235" s="49">
        <f t="shared" si="95"/>
        <v>54</v>
      </c>
      <c r="C235" s="65" t="str">
        <f t="shared" si="92"/>
        <v>091</v>
      </c>
      <c r="D235" s="65" t="str">
        <f t="shared" si="93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8"/>
      <c r="K235" s="107"/>
      <c r="L235" s="107"/>
      <c r="M235" s="107"/>
      <c r="N235" s="197">
        <v>5410</v>
      </c>
    </row>
    <row r="236" spans="1:14" ht="15" hidden="1" customHeight="1" x14ac:dyDescent="0.25">
      <c r="A236" s="48">
        <f t="shared" si="77"/>
        <v>3132</v>
      </c>
      <c r="B236" s="49">
        <f t="shared" si="95"/>
        <v>62</v>
      </c>
      <c r="C236" s="65" t="str">
        <f t="shared" si="92"/>
        <v>091</v>
      </c>
      <c r="D236" s="65" t="str">
        <f t="shared" si="93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8"/>
      <c r="K236" s="107"/>
      <c r="L236" s="107"/>
      <c r="M236" s="107"/>
      <c r="N236" s="197">
        <v>6210</v>
      </c>
    </row>
    <row r="237" spans="1:14" ht="15" hidden="1" customHeight="1" x14ac:dyDescent="0.25">
      <c r="A237" s="48">
        <f t="shared" si="77"/>
        <v>3132</v>
      </c>
      <c r="B237" s="49">
        <f t="shared" si="95"/>
        <v>72</v>
      </c>
      <c r="C237" s="65" t="str">
        <f t="shared" si="92"/>
        <v>091</v>
      </c>
      <c r="D237" s="65" t="str">
        <f t="shared" si="93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8"/>
      <c r="K237" s="107"/>
      <c r="L237" s="107"/>
      <c r="M237" s="107"/>
      <c r="N237" s="197">
        <v>7210</v>
      </c>
    </row>
    <row r="238" spans="1:14" ht="15" hidden="1" customHeight="1" x14ac:dyDescent="0.25">
      <c r="A238" s="48">
        <f t="shared" si="77"/>
        <v>3132</v>
      </c>
      <c r="B238" s="49">
        <f t="shared" si="95"/>
        <v>82</v>
      </c>
      <c r="C238" s="65" t="str">
        <f t="shared" si="92"/>
        <v>091</v>
      </c>
      <c r="D238" s="65" t="str">
        <f t="shared" si="93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39"/>
      <c r="K238" s="107"/>
      <c r="L238" s="107"/>
      <c r="M238" s="107"/>
      <c r="N238" s="197">
        <v>8210</v>
      </c>
    </row>
    <row r="239" spans="1:14" ht="15" hidden="1" customHeight="1" x14ac:dyDescent="0.25">
      <c r="A239" s="48">
        <f t="shared" si="77"/>
        <v>3133</v>
      </c>
      <c r="B239" s="49">
        <f t="shared" si="95"/>
        <v>32</v>
      </c>
      <c r="C239" s="65" t="str">
        <f t="shared" si="92"/>
        <v>091</v>
      </c>
      <c r="D239" s="65" t="str">
        <f t="shared" si="93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7" t="s">
        <v>221</v>
      </c>
      <c r="K239" s="107"/>
      <c r="L239" s="107"/>
      <c r="M239" s="107"/>
      <c r="N239" s="197">
        <v>3210</v>
      </c>
    </row>
    <row r="240" spans="1:14" ht="15" hidden="1" customHeight="1" x14ac:dyDescent="0.25">
      <c r="A240" s="48">
        <f t="shared" si="77"/>
        <v>3133</v>
      </c>
      <c r="B240" s="49">
        <f t="shared" si="95"/>
        <v>49</v>
      </c>
      <c r="C240" s="65" t="str">
        <f t="shared" si="92"/>
        <v>091</v>
      </c>
      <c r="D240" s="65" t="str">
        <f t="shared" si="93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8"/>
      <c r="K240" s="107"/>
      <c r="L240" s="107"/>
      <c r="M240" s="107"/>
      <c r="N240" s="197">
        <v>4910</v>
      </c>
    </row>
    <row r="241" spans="1:14" ht="25.5" hidden="1" customHeight="1" x14ac:dyDescent="0.25">
      <c r="A241" s="48">
        <f t="shared" si="77"/>
        <v>3133</v>
      </c>
      <c r="B241" s="49">
        <f t="shared" si="95"/>
        <v>54</v>
      </c>
      <c r="C241" s="65" t="str">
        <f t="shared" si="92"/>
        <v>091</v>
      </c>
      <c r="D241" s="65" t="str">
        <f t="shared" si="93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8"/>
      <c r="K241" s="107"/>
      <c r="L241" s="107"/>
      <c r="M241" s="107"/>
      <c r="N241" s="197">
        <v>5410</v>
      </c>
    </row>
    <row r="242" spans="1:14" ht="15" hidden="1" customHeight="1" x14ac:dyDescent="0.25">
      <c r="A242" s="48">
        <f t="shared" si="77"/>
        <v>3133</v>
      </c>
      <c r="B242" s="49">
        <f t="shared" si="95"/>
        <v>62</v>
      </c>
      <c r="C242" s="65" t="str">
        <f t="shared" si="92"/>
        <v>091</v>
      </c>
      <c r="D242" s="65" t="str">
        <f t="shared" si="93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8"/>
      <c r="K242" s="107"/>
      <c r="L242" s="107"/>
      <c r="M242" s="107"/>
      <c r="N242" s="197">
        <v>6210</v>
      </c>
    </row>
    <row r="243" spans="1:14" ht="15" hidden="1" customHeight="1" x14ac:dyDescent="0.25">
      <c r="A243" s="48">
        <f t="shared" si="77"/>
        <v>3133</v>
      </c>
      <c r="B243" s="49">
        <f t="shared" si="95"/>
        <v>72</v>
      </c>
      <c r="C243" s="65" t="str">
        <f t="shared" si="92"/>
        <v>091</v>
      </c>
      <c r="D243" s="65" t="str">
        <f t="shared" si="93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8"/>
      <c r="K243" s="107"/>
      <c r="L243" s="107"/>
      <c r="M243" s="107"/>
      <c r="N243" s="197">
        <v>7210</v>
      </c>
    </row>
    <row r="244" spans="1:14" ht="15" hidden="1" customHeight="1" x14ac:dyDescent="0.25">
      <c r="A244" s="48">
        <f t="shared" si="77"/>
        <v>3133</v>
      </c>
      <c r="B244" s="49">
        <f t="shared" si="95"/>
        <v>82</v>
      </c>
      <c r="C244" s="65" t="str">
        <f t="shared" si="92"/>
        <v>091</v>
      </c>
      <c r="D244" s="65" t="str">
        <f t="shared" si="93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39"/>
      <c r="K244" s="107"/>
      <c r="L244" s="107"/>
      <c r="M244" s="107"/>
      <c r="N244" s="197">
        <v>8210</v>
      </c>
    </row>
    <row r="245" spans="1:14" ht="15" hidden="1" customHeight="1" x14ac:dyDescent="0.25">
      <c r="A245" s="48">
        <f t="shared" si="77"/>
        <v>32</v>
      </c>
      <c r="B245" s="49" t="str">
        <f t="shared" si="95"/>
        <v xml:space="preserve"> </v>
      </c>
      <c r="C245" s="65" t="str">
        <f t="shared" si="92"/>
        <v xml:space="preserve">  </v>
      </c>
      <c r="D245" s="65" t="str">
        <f t="shared" si="93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100">SUM(K246,K271,K308,K370,K363)</f>
        <v>0</v>
      </c>
      <c r="L245" s="69">
        <f>SUM(L246,L271,L308,L370,L363)</f>
        <v>0</v>
      </c>
      <c r="M245" s="69">
        <f>SUM(M246,M271,M308,M370,M363)</f>
        <v>0</v>
      </c>
      <c r="N245" s="197"/>
    </row>
    <row r="246" spans="1:14" ht="15" hidden="1" customHeight="1" x14ac:dyDescent="0.25">
      <c r="A246" s="48">
        <f t="shared" si="77"/>
        <v>321</v>
      </c>
      <c r="B246" s="49" t="str">
        <f t="shared" si="95"/>
        <v xml:space="preserve"> </v>
      </c>
      <c r="C246" s="65" t="str">
        <f t="shared" si="92"/>
        <v xml:space="preserve">  </v>
      </c>
      <c r="D246" s="65" t="str">
        <f t="shared" si="93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1">SUM(K247:K270)</f>
        <v>0</v>
      </c>
      <c r="L246" s="69">
        <f>SUM(L247:L270)</f>
        <v>0</v>
      </c>
      <c r="M246" s="69">
        <f>SUM(M247:M270)</f>
        <v>0</v>
      </c>
      <c r="N246" s="197"/>
    </row>
    <row r="247" spans="1:14" ht="15" hidden="1" customHeight="1" x14ac:dyDescent="0.25">
      <c r="A247" s="48">
        <f t="shared" si="77"/>
        <v>3211</v>
      </c>
      <c r="B247" s="49">
        <f t="shared" si="95"/>
        <v>32</v>
      </c>
      <c r="C247" s="65" t="str">
        <f t="shared" si="92"/>
        <v>091</v>
      </c>
      <c r="D247" s="65" t="str">
        <f t="shared" si="93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7" t="s">
        <v>134</v>
      </c>
      <c r="K247" s="107"/>
      <c r="L247" s="107"/>
      <c r="M247" s="107"/>
      <c r="N247" s="197">
        <v>3210</v>
      </c>
    </row>
    <row r="248" spans="1:14" ht="15" hidden="1" customHeight="1" x14ac:dyDescent="0.25">
      <c r="A248" s="48">
        <f t="shared" si="77"/>
        <v>3211</v>
      </c>
      <c r="B248" s="49">
        <f t="shared" si="95"/>
        <v>49</v>
      </c>
      <c r="C248" s="65" t="str">
        <f t="shared" si="92"/>
        <v>091</v>
      </c>
      <c r="D248" s="65" t="str">
        <f t="shared" si="93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8"/>
      <c r="K248" s="107"/>
      <c r="L248" s="107"/>
      <c r="M248" s="107"/>
      <c r="N248" s="197">
        <v>4910</v>
      </c>
    </row>
    <row r="249" spans="1:14" ht="15" hidden="1" customHeight="1" x14ac:dyDescent="0.25">
      <c r="A249" s="48">
        <f t="shared" si="77"/>
        <v>3211</v>
      </c>
      <c r="B249" s="49">
        <f t="shared" si="95"/>
        <v>54</v>
      </c>
      <c r="C249" s="65" t="str">
        <f t="shared" si="92"/>
        <v>091</v>
      </c>
      <c r="D249" s="65" t="str">
        <f t="shared" si="93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8"/>
      <c r="K249" s="107"/>
      <c r="L249" s="107"/>
      <c r="M249" s="107"/>
      <c r="N249" s="197">
        <v>5410</v>
      </c>
    </row>
    <row r="250" spans="1:14" ht="15" hidden="1" customHeight="1" x14ac:dyDescent="0.25">
      <c r="A250" s="48">
        <f t="shared" si="77"/>
        <v>3211</v>
      </c>
      <c r="B250" s="49">
        <f t="shared" si="95"/>
        <v>62</v>
      </c>
      <c r="C250" s="65" t="str">
        <f t="shared" si="92"/>
        <v>091</v>
      </c>
      <c r="D250" s="65" t="str">
        <f t="shared" si="93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8"/>
      <c r="K250" s="107"/>
      <c r="L250" s="107"/>
      <c r="M250" s="107"/>
      <c r="N250" s="197">
        <v>6210</v>
      </c>
    </row>
    <row r="251" spans="1:14" ht="15" hidden="1" customHeight="1" x14ac:dyDescent="0.25">
      <c r="A251" s="48">
        <f t="shared" si="77"/>
        <v>3211</v>
      </c>
      <c r="B251" s="49">
        <f t="shared" si="95"/>
        <v>72</v>
      </c>
      <c r="C251" s="65" t="str">
        <f t="shared" si="92"/>
        <v>091</v>
      </c>
      <c r="D251" s="65" t="str">
        <f t="shared" si="93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8"/>
      <c r="K251" s="107"/>
      <c r="L251" s="107"/>
      <c r="M251" s="107"/>
      <c r="N251" s="197">
        <v>7210</v>
      </c>
    </row>
    <row r="252" spans="1:14" ht="15" hidden="1" customHeight="1" x14ac:dyDescent="0.25">
      <c r="A252" s="48">
        <f t="shared" si="77"/>
        <v>3211</v>
      </c>
      <c r="B252" s="49">
        <f t="shared" si="95"/>
        <v>82</v>
      </c>
      <c r="C252" s="65" t="str">
        <f t="shared" si="92"/>
        <v>091</v>
      </c>
      <c r="D252" s="65" t="str">
        <f t="shared" si="93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39"/>
      <c r="K252" s="107"/>
      <c r="L252" s="107"/>
      <c r="M252" s="107"/>
      <c r="N252" s="197">
        <v>8210</v>
      </c>
    </row>
    <row r="253" spans="1:14" ht="15" hidden="1" customHeight="1" x14ac:dyDescent="0.25">
      <c r="A253" s="48">
        <f t="shared" si="77"/>
        <v>3212</v>
      </c>
      <c r="B253" s="49">
        <f t="shared" si="95"/>
        <v>32</v>
      </c>
      <c r="C253" s="65" t="str">
        <f t="shared" si="92"/>
        <v>091</v>
      </c>
      <c r="D253" s="65" t="str">
        <f t="shared" si="93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7" t="s">
        <v>135</v>
      </c>
      <c r="K253" s="107"/>
      <c r="L253" s="107"/>
      <c r="M253" s="107"/>
      <c r="N253" s="197">
        <v>3210</v>
      </c>
    </row>
    <row r="254" spans="1:14" ht="15" hidden="1" customHeight="1" x14ac:dyDescent="0.25">
      <c r="A254" s="48">
        <f t="shared" si="77"/>
        <v>3212</v>
      </c>
      <c r="B254" s="49">
        <f t="shared" si="95"/>
        <v>49</v>
      </c>
      <c r="C254" s="65" t="str">
        <f t="shared" si="92"/>
        <v>091</v>
      </c>
      <c r="D254" s="65" t="str">
        <f t="shared" si="93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8"/>
      <c r="K254" s="107"/>
      <c r="L254" s="107"/>
      <c r="M254" s="107"/>
      <c r="N254" s="197">
        <v>4910</v>
      </c>
    </row>
    <row r="255" spans="1:14" ht="25.5" hidden="1" customHeight="1" x14ac:dyDescent="0.25">
      <c r="A255" s="48">
        <f t="shared" si="77"/>
        <v>3212</v>
      </c>
      <c r="B255" s="49">
        <f t="shared" si="95"/>
        <v>54</v>
      </c>
      <c r="C255" s="65" t="str">
        <f t="shared" si="92"/>
        <v>091</v>
      </c>
      <c r="D255" s="65" t="str">
        <f t="shared" si="93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8"/>
      <c r="K255" s="107"/>
      <c r="L255" s="107"/>
      <c r="M255" s="107"/>
      <c r="N255" s="197">
        <v>5410</v>
      </c>
    </row>
    <row r="256" spans="1:14" ht="15" hidden="1" customHeight="1" x14ac:dyDescent="0.25">
      <c r="A256" s="48">
        <f t="shared" si="77"/>
        <v>3212</v>
      </c>
      <c r="B256" s="49">
        <f t="shared" si="95"/>
        <v>62</v>
      </c>
      <c r="C256" s="65" t="str">
        <f t="shared" si="92"/>
        <v>091</v>
      </c>
      <c r="D256" s="65" t="str">
        <f t="shared" si="93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8"/>
      <c r="K256" s="107"/>
      <c r="L256" s="107"/>
      <c r="M256" s="107"/>
      <c r="N256" s="197">
        <v>6210</v>
      </c>
    </row>
    <row r="257" spans="1:14" ht="15" hidden="1" customHeight="1" x14ac:dyDescent="0.25">
      <c r="A257" s="48">
        <f t="shared" si="77"/>
        <v>3212</v>
      </c>
      <c r="B257" s="49">
        <f t="shared" si="95"/>
        <v>72</v>
      </c>
      <c r="C257" s="65" t="str">
        <f t="shared" si="92"/>
        <v>091</v>
      </c>
      <c r="D257" s="65" t="str">
        <f t="shared" si="93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8"/>
      <c r="K257" s="107"/>
      <c r="L257" s="107"/>
      <c r="M257" s="107"/>
      <c r="N257" s="197">
        <v>7210</v>
      </c>
    </row>
    <row r="258" spans="1:14" ht="15" hidden="1" customHeight="1" x14ac:dyDescent="0.25">
      <c r="A258" s="48">
        <f t="shared" si="77"/>
        <v>3212</v>
      </c>
      <c r="B258" s="49">
        <f t="shared" si="95"/>
        <v>82</v>
      </c>
      <c r="C258" s="65" t="str">
        <f t="shared" si="92"/>
        <v>091</v>
      </c>
      <c r="D258" s="65" t="str">
        <f t="shared" si="93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39"/>
      <c r="K258" s="107"/>
      <c r="L258" s="107"/>
      <c r="M258" s="107"/>
      <c r="N258" s="197">
        <v>8210</v>
      </c>
    </row>
    <row r="259" spans="1:14" ht="15" hidden="1" customHeight="1" x14ac:dyDescent="0.25">
      <c r="A259" s="48">
        <f t="shared" si="77"/>
        <v>3213</v>
      </c>
      <c r="B259" s="49">
        <f t="shared" si="95"/>
        <v>32</v>
      </c>
      <c r="C259" s="65" t="str">
        <f t="shared" si="92"/>
        <v>091</v>
      </c>
      <c r="D259" s="65" t="str">
        <f t="shared" si="93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7" t="s">
        <v>136</v>
      </c>
      <c r="K259" s="107"/>
      <c r="L259" s="107"/>
      <c r="M259" s="107"/>
      <c r="N259" s="197">
        <v>3210</v>
      </c>
    </row>
    <row r="260" spans="1:14" ht="15" hidden="1" customHeight="1" x14ac:dyDescent="0.25">
      <c r="A260" s="48">
        <f t="shared" si="77"/>
        <v>3213</v>
      </c>
      <c r="B260" s="49">
        <f t="shared" si="95"/>
        <v>49</v>
      </c>
      <c r="C260" s="65" t="str">
        <f t="shared" si="92"/>
        <v>091</v>
      </c>
      <c r="D260" s="65" t="str">
        <f t="shared" si="93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8"/>
      <c r="K260" s="107"/>
      <c r="L260" s="107"/>
      <c r="M260" s="107"/>
      <c r="N260" s="197">
        <v>4910</v>
      </c>
    </row>
    <row r="261" spans="1:14" ht="15" hidden="1" customHeight="1" x14ac:dyDescent="0.25">
      <c r="A261" s="48">
        <f t="shared" si="77"/>
        <v>3213</v>
      </c>
      <c r="B261" s="49">
        <f t="shared" si="95"/>
        <v>54</v>
      </c>
      <c r="C261" s="65" t="str">
        <f t="shared" si="92"/>
        <v>091</v>
      </c>
      <c r="D261" s="65" t="str">
        <f t="shared" si="93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8"/>
      <c r="K261" s="107"/>
      <c r="L261" s="107"/>
      <c r="M261" s="107"/>
      <c r="N261" s="197">
        <v>5410</v>
      </c>
    </row>
    <row r="262" spans="1:14" ht="15" hidden="1" customHeight="1" x14ac:dyDescent="0.25">
      <c r="A262" s="48">
        <f t="shared" si="77"/>
        <v>3213</v>
      </c>
      <c r="B262" s="49">
        <f t="shared" si="95"/>
        <v>62</v>
      </c>
      <c r="C262" s="65" t="str">
        <f t="shared" si="92"/>
        <v>091</v>
      </c>
      <c r="D262" s="65" t="str">
        <f t="shared" si="93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8"/>
      <c r="K262" s="107"/>
      <c r="L262" s="107"/>
      <c r="M262" s="107"/>
      <c r="N262" s="197">
        <v>6210</v>
      </c>
    </row>
    <row r="263" spans="1:14" ht="15" hidden="1" customHeight="1" x14ac:dyDescent="0.25">
      <c r="A263" s="48">
        <f t="shared" si="77"/>
        <v>3213</v>
      </c>
      <c r="B263" s="49">
        <f t="shared" si="95"/>
        <v>72</v>
      </c>
      <c r="C263" s="65" t="str">
        <f t="shared" si="92"/>
        <v>091</v>
      </c>
      <c r="D263" s="65" t="str">
        <f t="shared" si="93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8"/>
      <c r="K263" s="107"/>
      <c r="L263" s="107"/>
      <c r="M263" s="107"/>
      <c r="N263" s="197">
        <v>7210</v>
      </c>
    </row>
    <row r="264" spans="1:14" ht="15" hidden="1" customHeight="1" x14ac:dyDescent="0.25">
      <c r="A264" s="48">
        <f t="shared" si="77"/>
        <v>3213</v>
      </c>
      <c r="B264" s="49">
        <f t="shared" si="95"/>
        <v>82</v>
      </c>
      <c r="C264" s="65" t="str">
        <f t="shared" si="92"/>
        <v>091</v>
      </c>
      <c r="D264" s="65" t="str">
        <f t="shared" si="93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39"/>
      <c r="K264" s="107"/>
      <c r="L264" s="107"/>
      <c r="M264" s="107"/>
      <c r="N264" s="197">
        <v>8210</v>
      </c>
    </row>
    <row r="265" spans="1:14" ht="15" hidden="1" customHeight="1" x14ac:dyDescent="0.25">
      <c r="A265" s="48">
        <f t="shared" si="77"/>
        <v>3214</v>
      </c>
      <c r="B265" s="49">
        <f t="shared" si="95"/>
        <v>32</v>
      </c>
      <c r="C265" s="65" t="str">
        <f t="shared" si="92"/>
        <v>091</v>
      </c>
      <c r="D265" s="65" t="str">
        <f t="shared" si="93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7" t="s">
        <v>137</v>
      </c>
      <c r="K265" s="107"/>
      <c r="L265" s="107"/>
      <c r="M265" s="107"/>
      <c r="N265" s="197">
        <v>3210</v>
      </c>
    </row>
    <row r="266" spans="1:14" ht="15" hidden="1" customHeight="1" x14ac:dyDescent="0.25">
      <c r="A266" s="48">
        <f t="shared" si="77"/>
        <v>3214</v>
      </c>
      <c r="B266" s="49">
        <f t="shared" si="95"/>
        <v>49</v>
      </c>
      <c r="C266" s="65" t="str">
        <f t="shared" si="92"/>
        <v>091</v>
      </c>
      <c r="D266" s="65" t="str">
        <f t="shared" si="93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8"/>
      <c r="K266" s="107"/>
      <c r="L266" s="107"/>
      <c r="M266" s="107"/>
      <c r="N266" s="197">
        <v>4910</v>
      </c>
    </row>
    <row r="267" spans="1:14" ht="25.5" hidden="1" customHeight="1" x14ac:dyDescent="0.25">
      <c r="A267" s="48">
        <f t="shared" si="77"/>
        <v>3214</v>
      </c>
      <c r="B267" s="49">
        <f t="shared" si="95"/>
        <v>54</v>
      </c>
      <c r="C267" s="65" t="str">
        <f t="shared" si="92"/>
        <v>091</v>
      </c>
      <c r="D267" s="65" t="str">
        <f t="shared" si="93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8"/>
      <c r="K267" s="107"/>
      <c r="L267" s="107"/>
      <c r="M267" s="107"/>
      <c r="N267" s="197">
        <v>5410</v>
      </c>
    </row>
    <row r="268" spans="1:14" ht="15" hidden="1" customHeight="1" x14ac:dyDescent="0.25">
      <c r="A268" s="48">
        <f t="shared" si="77"/>
        <v>3214</v>
      </c>
      <c r="B268" s="49">
        <f t="shared" si="95"/>
        <v>62</v>
      </c>
      <c r="C268" s="65" t="str">
        <f t="shared" si="92"/>
        <v>091</v>
      </c>
      <c r="D268" s="65" t="str">
        <f t="shared" si="93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8"/>
      <c r="K268" s="107"/>
      <c r="L268" s="107"/>
      <c r="M268" s="107"/>
      <c r="N268" s="197">
        <v>6210</v>
      </c>
    </row>
    <row r="269" spans="1:14" ht="15" hidden="1" customHeight="1" x14ac:dyDescent="0.25">
      <c r="A269" s="48">
        <f t="shared" si="77"/>
        <v>3214</v>
      </c>
      <c r="B269" s="49">
        <f t="shared" si="95"/>
        <v>72</v>
      </c>
      <c r="C269" s="65" t="str">
        <f t="shared" si="92"/>
        <v>091</v>
      </c>
      <c r="D269" s="65" t="str">
        <f t="shared" si="93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8"/>
      <c r="K269" s="107"/>
      <c r="L269" s="107"/>
      <c r="M269" s="107"/>
      <c r="N269" s="197">
        <v>7210</v>
      </c>
    </row>
    <row r="270" spans="1:14" ht="15" hidden="1" customHeight="1" x14ac:dyDescent="0.25">
      <c r="A270" s="48">
        <f t="shared" si="77"/>
        <v>3214</v>
      </c>
      <c r="B270" s="49">
        <f t="shared" si="95"/>
        <v>82</v>
      </c>
      <c r="C270" s="65" t="str">
        <f t="shared" si="92"/>
        <v>091</v>
      </c>
      <c r="D270" s="65" t="str">
        <f t="shared" si="93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39"/>
      <c r="K270" s="107"/>
      <c r="L270" s="107"/>
      <c r="M270" s="107"/>
      <c r="N270" s="197">
        <v>8210</v>
      </c>
    </row>
    <row r="271" spans="1:14" ht="15" hidden="1" customHeight="1" x14ac:dyDescent="0.25">
      <c r="A271" s="48">
        <f t="shared" si="77"/>
        <v>322</v>
      </c>
      <c r="B271" s="49" t="str">
        <f t="shared" si="95"/>
        <v xml:space="preserve"> </v>
      </c>
      <c r="C271" s="65" t="str">
        <f t="shared" si="92"/>
        <v xml:space="preserve">  </v>
      </c>
      <c r="D271" s="65" t="str">
        <f t="shared" si="93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2">SUM(K272:K307)</f>
        <v>0</v>
      </c>
      <c r="L271" s="69">
        <f>SUM(L272:L307)</f>
        <v>0</v>
      </c>
      <c r="M271" s="69">
        <f>SUM(M272:M307)</f>
        <v>0</v>
      </c>
      <c r="N271" s="197"/>
    </row>
    <row r="272" spans="1:14" ht="15" hidden="1" customHeight="1" x14ac:dyDescent="0.25">
      <c r="A272" s="48">
        <f t="shared" si="77"/>
        <v>3221</v>
      </c>
      <c r="B272" s="49">
        <f t="shared" si="95"/>
        <v>32</v>
      </c>
      <c r="C272" s="65" t="str">
        <f t="shared" si="92"/>
        <v>091</v>
      </c>
      <c r="D272" s="65" t="str">
        <f t="shared" si="93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7" t="s">
        <v>139</v>
      </c>
      <c r="K272" s="107"/>
      <c r="L272" s="107"/>
      <c r="M272" s="107"/>
      <c r="N272" s="197">
        <v>3210</v>
      </c>
    </row>
    <row r="273" spans="1:14" ht="15" hidden="1" customHeight="1" x14ac:dyDescent="0.25">
      <c r="A273" s="48">
        <f t="shared" si="77"/>
        <v>3221</v>
      </c>
      <c r="B273" s="49">
        <f t="shared" si="95"/>
        <v>49</v>
      </c>
      <c r="C273" s="65" t="str">
        <f t="shared" si="92"/>
        <v>091</v>
      </c>
      <c r="D273" s="65" t="str">
        <f t="shared" si="93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8"/>
      <c r="K273" s="107"/>
      <c r="L273" s="107"/>
      <c r="M273" s="107"/>
      <c r="N273" s="197">
        <v>4910</v>
      </c>
    </row>
    <row r="274" spans="1:14" ht="25.5" hidden="1" customHeight="1" x14ac:dyDescent="0.25">
      <c r="A274" s="48">
        <f t="shared" si="77"/>
        <v>3221</v>
      </c>
      <c r="B274" s="49">
        <f t="shared" si="95"/>
        <v>54</v>
      </c>
      <c r="C274" s="65" t="str">
        <f t="shared" si="92"/>
        <v>091</v>
      </c>
      <c r="D274" s="65" t="str">
        <f t="shared" si="93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8"/>
      <c r="K274" s="107"/>
      <c r="L274" s="107"/>
      <c r="M274" s="107"/>
      <c r="N274" s="197">
        <v>5410</v>
      </c>
    </row>
    <row r="275" spans="1:14" ht="15" hidden="1" customHeight="1" x14ac:dyDescent="0.25">
      <c r="A275" s="48">
        <f t="shared" si="77"/>
        <v>3221</v>
      </c>
      <c r="B275" s="49">
        <f t="shared" si="95"/>
        <v>62</v>
      </c>
      <c r="C275" s="65" t="str">
        <f t="shared" si="92"/>
        <v>091</v>
      </c>
      <c r="D275" s="65" t="str">
        <f t="shared" si="93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8"/>
      <c r="K275" s="107"/>
      <c r="L275" s="107"/>
      <c r="M275" s="107"/>
      <c r="N275" s="197">
        <v>6210</v>
      </c>
    </row>
    <row r="276" spans="1:14" ht="15" hidden="1" customHeight="1" x14ac:dyDescent="0.25">
      <c r="A276" s="48">
        <f t="shared" si="77"/>
        <v>3221</v>
      </c>
      <c r="B276" s="49">
        <f t="shared" si="95"/>
        <v>72</v>
      </c>
      <c r="C276" s="65" t="str">
        <f t="shared" si="92"/>
        <v>091</v>
      </c>
      <c r="D276" s="65" t="str">
        <f t="shared" si="93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8"/>
      <c r="K276" s="107"/>
      <c r="L276" s="107"/>
      <c r="M276" s="107"/>
      <c r="N276" s="197">
        <v>7210</v>
      </c>
    </row>
    <row r="277" spans="1:14" ht="15" hidden="1" customHeight="1" x14ac:dyDescent="0.25">
      <c r="A277" s="48">
        <f t="shared" si="77"/>
        <v>3221</v>
      </c>
      <c r="B277" s="49">
        <f t="shared" si="95"/>
        <v>82</v>
      </c>
      <c r="C277" s="65" t="str">
        <f t="shared" si="92"/>
        <v>091</v>
      </c>
      <c r="D277" s="65" t="str">
        <f t="shared" si="93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39"/>
      <c r="K277" s="107"/>
      <c r="L277" s="107"/>
      <c r="M277" s="107"/>
      <c r="N277" s="197">
        <v>8210</v>
      </c>
    </row>
    <row r="278" spans="1:14" ht="15" hidden="1" customHeight="1" x14ac:dyDescent="0.25">
      <c r="A278" s="48">
        <f t="shared" si="77"/>
        <v>3222</v>
      </c>
      <c r="B278" s="49">
        <f t="shared" si="95"/>
        <v>32</v>
      </c>
      <c r="C278" s="65" t="str">
        <f t="shared" si="92"/>
        <v>091</v>
      </c>
      <c r="D278" s="65" t="str">
        <f t="shared" si="93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7" t="s">
        <v>140</v>
      </c>
      <c r="K278" s="107"/>
      <c r="L278" s="107"/>
      <c r="M278" s="107"/>
      <c r="N278" s="197">
        <v>3210</v>
      </c>
    </row>
    <row r="279" spans="1:14" ht="15" hidden="1" customHeight="1" x14ac:dyDescent="0.25">
      <c r="A279" s="48">
        <f t="shared" si="77"/>
        <v>3222</v>
      </c>
      <c r="B279" s="49">
        <f t="shared" si="95"/>
        <v>49</v>
      </c>
      <c r="C279" s="65" t="str">
        <f t="shared" si="92"/>
        <v>091</v>
      </c>
      <c r="D279" s="65" t="str">
        <f t="shared" si="93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8"/>
      <c r="K279" s="107"/>
      <c r="L279" s="107"/>
      <c r="M279" s="107"/>
      <c r="N279" s="197">
        <v>4910</v>
      </c>
    </row>
    <row r="280" spans="1:14" ht="15" hidden="1" customHeight="1" x14ac:dyDescent="0.25">
      <c r="A280" s="48">
        <f t="shared" si="77"/>
        <v>3222</v>
      </c>
      <c r="B280" s="49">
        <f t="shared" si="95"/>
        <v>54</v>
      </c>
      <c r="C280" s="65" t="str">
        <f t="shared" si="92"/>
        <v>091</v>
      </c>
      <c r="D280" s="65" t="str">
        <f t="shared" si="93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8"/>
      <c r="K280" s="107"/>
      <c r="L280" s="107"/>
      <c r="M280" s="107"/>
      <c r="N280" s="197">
        <v>5410</v>
      </c>
    </row>
    <row r="281" spans="1:14" ht="15" hidden="1" customHeight="1" x14ac:dyDescent="0.25">
      <c r="A281" s="48">
        <f t="shared" si="77"/>
        <v>3222</v>
      </c>
      <c r="B281" s="49">
        <f t="shared" si="95"/>
        <v>62</v>
      </c>
      <c r="C281" s="65" t="str">
        <f t="shared" si="92"/>
        <v>091</v>
      </c>
      <c r="D281" s="65" t="str">
        <f t="shared" si="93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8"/>
      <c r="K281" s="107"/>
      <c r="L281" s="107"/>
      <c r="M281" s="107"/>
      <c r="N281" s="197">
        <v>6210</v>
      </c>
    </row>
    <row r="282" spans="1:14" ht="15" hidden="1" customHeight="1" x14ac:dyDescent="0.25">
      <c r="A282" s="48">
        <f t="shared" si="77"/>
        <v>3222</v>
      </c>
      <c r="B282" s="49">
        <f t="shared" si="95"/>
        <v>72</v>
      </c>
      <c r="C282" s="65" t="str">
        <f t="shared" si="92"/>
        <v>091</v>
      </c>
      <c r="D282" s="65" t="str">
        <f t="shared" si="93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8"/>
      <c r="K282" s="107"/>
      <c r="L282" s="107"/>
      <c r="M282" s="107"/>
      <c r="N282" s="197">
        <v>7210</v>
      </c>
    </row>
    <row r="283" spans="1:14" ht="15" hidden="1" customHeight="1" x14ac:dyDescent="0.25">
      <c r="A283" s="48">
        <f t="shared" si="77"/>
        <v>3222</v>
      </c>
      <c r="B283" s="49">
        <f t="shared" si="95"/>
        <v>82</v>
      </c>
      <c r="C283" s="65" t="str">
        <f t="shared" si="92"/>
        <v>091</v>
      </c>
      <c r="D283" s="65" t="str">
        <f t="shared" si="93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39"/>
      <c r="K283" s="107"/>
      <c r="L283" s="107"/>
      <c r="M283" s="107"/>
      <c r="N283" s="197">
        <v>8210</v>
      </c>
    </row>
    <row r="284" spans="1:14" ht="15" hidden="1" customHeight="1" x14ac:dyDescent="0.25">
      <c r="A284" s="48">
        <f t="shared" si="77"/>
        <v>3223</v>
      </c>
      <c r="B284" s="49">
        <f t="shared" si="95"/>
        <v>32</v>
      </c>
      <c r="C284" s="65" t="str">
        <f t="shared" si="92"/>
        <v>091</v>
      </c>
      <c r="D284" s="65" t="str">
        <f t="shared" si="93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7" t="s">
        <v>141</v>
      </c>
      <c r="K284" s="107"/>
      <c r="L284" s="107"/>
      <c r="M284" s="107"/>
      <c r="N284" s="197">
        <v>3210</v>
      </c>
    </row>
    <row r="285" spans="1:14" ht="15" hidden="1" customHeight="1" x14ac:dyDescent="0.25">
      <c r="A285" s="48">
        <f t="shared" si="77"/>
        <v>3223</v>
      </c>
      <c r="B285" s="49">
        <f t="shared" si="95"/>
        <v>49</v>
      </c>
      <c r="C285" s="65" t="str">
        <f t="shared" si="92"/>
        <v>091</v>
      </c>
      <c r="D285" s="65" t="str">
        <f t="shared" si="93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8"/>
      <c r="K285" s="107"/>
      <c r="L285" s="107"/>
      <c r="M285" s="107"/>
      <c r="N285" s="197">
        <v>4910</v>
      </c>
    </row>
    <row r="286" spans="1:14" ht="15" hidden="1" customHeight="1" x14ac:dyDescent="0.25">
      <c r="A286" s="48">
        <f t="shared" si="77"/>
        <v>3223</v>
      </c>
      <c r="B286" s="49">
        <f t="shared" si="95"/>
        <v>54</v>
      </c>
      <c r="C286" s="65" t="str">
        <f t="shared" si="92"/>
        <v>091</v>
      </c>
      <c r="D286" s="65" t="str">
        <f t="shared" si="93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8"/>
      <c r="K286" s="107"/>
      <c r="L286" s="107"/>
      <c r="M286" s="107"/>
      <c r="N286" s="197">
        <v>5410</v>
      </c>
    </row>
    <row r="287" spans="1:14" ht="15" hidden="1" customHeight="1" x14ac:dyDescent="0.25">
      <c r="A287" s="48">
        <f t="shared" si="77"/>
        <v>3223</v>
      </c>
      <c r="B287" s="49">
        <f t="shared" si="95"/>
        <v>62</v>
      </c>
      <c r="C287" s="65" t="str">
        <f t="shared" si="92"/>
        <v>091</v>
      </c>
      <c r="D287" s="65" t="str">
        <f t="shared" si="93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8"/>
      <c r="K287" s="107"/>
      <c r="L287" s="107"/>
      <c r="M287" s="107"/>
      <c r="N287" s="197">
        <v>6210</v>
      </c>
    </row>
    <row r="288" spans="1:14" ht="15" hidden="1" customHeight="1" x14ac:dyDescent="0.25">
      <c r="A288" s="48">
        <f t="shared" si="77"/>
        <v>3223</v>
      </c>
      <c r="B288" s="49">
        <f t="shared" si="95"/>
        <v>72</v>
      </c>
      <c r="C288" s="65" t="str">
        <f t="shared" si="92"/>
        <v>091</v>
      </c>
      <c r="D288" s="65" t="str">
        <f t="shared" si="93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8"/>
      <c r="K288" s="107"/>
      <c r="L288" s="107"/>
      <c r="M288" s="107"/>
      <c r="N288" s="197">
        <v>7210</v>
      </c>
    </row>
    <row r="289" spans="1:14" ht="15" hidden="1" customHeight="1" x14ac:dyDescent="0.25">
      <c r="A289" s="48">
        <f t="shared" si="77"/>
        <v>3223</v>
      </c>
      <c r="B289" s="49">
        <f t="shared" si="95"/>
        <v>82</v>
      </c>
      <c r="C289" s="65" t="str">
        <f t="shared" si="92"/>
        <v>091</v>
      </c>
      <c r="D289" s="65" t="str">
        <f t="shared" si="93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39"/>
      <c r="K289" s="107"/>
      <c r="L289" s="107"/>
      <c r="M289" s="107"/>
      <c r="N289" s="197">
        <v>8210</v>
      </c>
    </row>
    <row r="290" spans="1:14" ht="15" hidden="1" customHeight="1" x14ac:dyDescent="0.25">
      <c r="A290" s="48">
        <f t="shared" si="77"/>
        <v>3224</v>
      </c>
      <c r="B290" s="49">
        <f t="shared" si="95"/>
        <v>32</v>
      </c>
      <c r="C290" s="65" t="str">
        <f t="shared" si="92"/>
        <v>091</v>
      </c>
      <c r="D290" s="65" t="str">
        <f t="shared" si="93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7" t="s">
        <v>176</v>
      </c>
      <c r="K290" s="107"/>
      <c r="L290" s="107"/>
      <c r="M290" s="107"/>
      <c r="N290" s="197">
        <v>3210</v>
      </c>
    </row>
    <row r="291" spans="1:14" ht="15" hidden="1" customHeight="1" x14ac:dyDescent="0.25">
      <c r="A291" s="48">
        <f t="shared" si="77"/>
        <v>3224</v>
      </c>
      <c r="B291" s="49">
        <f t="shared" si="95"/>
        <v>49</v>
      </c>
      <c r="C291" s="65" t="str">
        <f t="shared" si="92"/>
        <v>091</v>
      </c>
      <c r="D291" s="65" t="str">
        <f t="shared" si="93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8"/>
      <c r="K291" s="107"/>
      <c r="L291" s="107"/>
      <c r="M291" s="107"/>
      <c r="N291" s="197">
        <v>4910</v>
      </c>
    </row>
    <row r="292" spans="1:14" ht="25.5" hidden="1" customHeight="1" x14ac:dyDescent="0.25">
      <c r="A292" s="48">
        <f t="shared" si="77"/>
        <v>3224</v>
      </c>
      <c r="B292" s="49">
        <f t="shared" si="95"/>
        <v>54</v>
      </c>
      <c r="C292" s="65" t="str">
        <f t="shared" si="92"/>
        <v>091</v>
      </c>
      <c r="D292" s="65" t="str">
        <f t="shared" si="93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8"/>
      <c r="K292" s="107"/>
      <c r="L292" s="107"/>
      <c r="M292" s="107"/>
      <c r="N292" s="197">
        <v>5410</v>
      </c>
    </row>
    <row r="293" spans="1:14" ht="15" hidden="1" customHeight="1" x14ac:dyDescent="0.25">
      <c r="A293" s="48">
        <f t="shared" ref="A293:A356" si="103">G293</f>
        <v>3224</v>
      </c>
      <c r="B293" s="49">
        <f t="shared" si="95"/>
        <v>62</v>
      </c>
      <c r="C293" s="65" t="str">
        <f t="shared" si="92"/>
        <v>091</v>
      </c>
      <c r="D293" s="65" t="str">
        <f t="shared" si="93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8"/>
      <c r="K293" s="107"/>
      <c r="L293" s="107"/>
      <c r="M293" s="107"/>
      <c r="N293" s="197">
        <v>6210</v>
      </c>
    </row>
    <row r="294" spans="1:14" ht="15" hidden="1" customHeight="1" x14ac:dyDescent="0.25">
      <c r="A294" s="48">
        <f t="shared" si="103"/>
        <v>3224</v>
      </c>
      <c r="B294" s="49">
        <f t="shared" si="95"/>
        <v>72</v>
      </c>
      <c r="C294" s="65" t="str">
        <f t="shared" si="92"/>
        <v>091</v>
      </c>
      <c r="D294" s="65" t="str">
        <f t="shared" si="93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8"/>
      <c r="K294" s="107"/>
      <c r="L294" s="107"/>
      <c r="M294" s="107"/>
      <c r="N294" s="197">
        <v>7210</v>
      </c>
    </row>
    <row r="295" spans="1:14" ht="15" hidden="1" customHeight="1" x14ac:dyDescent="0.25">
      <c r="A295" s="48">
        <f t="shared" si="103"/>
        <v>3224</v>
      </c>
      <c r="B295" s="49">
        <f t="shared" si="95"/>
        <v>82</v>
      </c>
      <c r="C295" s="65" t="str">
        <f t="shared" si="92"/>
        <v>091</v>
      </c>
      <c r="D295" s="65" t="str">
        <f t="shared" si="93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39"/>
      <c r="K295" s="107"/>
      <c r="L295" s="107"/>
      <c r="M295" s="107"/>
      <c r="N295" s="197">
        <v>8210</v>
      </c>
    </row>
    <row r="296" spans="1:14" ht="15" hidden="1" customHeight="1" x14ac:dyDescent="0.25">
      <c r="A296" s="48">
        <f t="shared" si="103"/>
        <v>3225</v>
      </c>
      <c r="B296" s="49">
        <f t="shared" si="95"/>
        <v>32</v>
      </c>
      <c r="C296" s="65" t="str">
        <f t="shared" si="92"/>
        <v>091</v>
      </c>
      <c r="D296" s="65" t="str">
        <f t="shared" si="93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7" t="s">
        <v>142</v>
      </c>
      <c r="K296" s="107"/>
      <c r="L296" s="107"/>
      <c r="M296" s="107"/>
      <c r="N296" s="197">
        <v>3210</v>
      </c>
    </row>
    <row r="297" spans="1:14" ht="15" hidden="1" customHeight="1" x14ac:dyDescent="0.25">
      <c r="A297" s="48">
        <f t="shared" si="103"/>
        <v>3225</v>
      </c>
      <c r="B297" s="49">
        <f t="shared" si="95"/>
        <v>49</v>
      </c>
      <c r="C297" s="65" t="str">
        <f t="shared" si="92"/>
        <v>091</v>
      </c>
      <c r="D297" s="65" t="str">
        <f t="shared" si="93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8"/>
      <c r="K297" s="107"/>
      <c r="L297" s="107"/>
      <c r="M297" s="107"/>
      <c r="N297" s="197">
        <v>4910</v>
      </c>
    </row>
    <row r="298" spans="1:14" ht="15" hidden="1" customHeight="1" x14ac:dyDescent="0.25">
      <c r="A298" s="48">
        <f t="shared" si="103"/>
        <v>3225</v>
      </c>
      <c r="B298" s="49">
        <f t="shared" si="95"/>
        <v>54</v>
      </c>
      <c r="C298" s="65" t="str">
        <f t="shared" si="92"/>
        <v>091</v>
      </c>
      <c r="D298" s="65" t="str">
        <f t="shared" si="93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8"/>
      <c r="K298" s="107"/>
      <c r="L298" s="107"/>
      <c r="M298" s="107"/>
      <c r="N298" s="197">
        <v>5410</v>
      </c>
    </row>
    <row r="299" spans="1:14" ht="15" hidden="1" customHeight="1" x14ac:dyDescent="0.25">
      <c r="A299" s="48">
        <f t="shared" si="103"/>
        <v>3225</v>
      </c>
      <c r="B299" s="49">
        <f t="shared" si="95"/>
        <v>62</v>
      </c>
      <c r="C299" s="65" t="str">
        <f t="shared" si="92"/>
        <v>091</v>
      </c>
      <c r="D299" s="65" t="str">
        <f t="shared" si="93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8"/>
      <c r="K299" s="107"/>
      <c r="L299" s="107"/>
      <c r="M299" s="107"/>
      <c r="N299" s="197">
        <v>6210</v>
      </c>
    </row>
    <row r="300" spans="1:14" ht="15" hidden="1" customHeight="1" x14ac:dyDescent="0.25">
      <c r="A300" s="48">
        <f t="shared" si="103"/>
        <v>3225</v>
      </c>
      <c r="B300" s="49">
        <f t="shared" si="95"/>
        <v>72</v>
      </c>
      <c r="C300" s="65" t="str">
        <f t="shared" si="92"/>
        <v>091</v>
      </c>
      <c r="D300" s="65" t="str">
        <f t="shared" si="93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8"/>
      <c r="K300" s="107"/>
      <c r="L300" s="107"/>
      <c r="M300" s="107"/>
      <c r="N300" s="197">
        <v>7210</v>
      </c>
    </row>
    <row r="301" spans="1:14" ht="15" hidden="1" customHeight="1" x14ac:dyDescent="0.25">
      <c r="A301" s="48">
        <f t="shared" si="103"/>
        <v>3225</v>
      </c>
      <c r="B301" s="49">
        <f t="shared" si="95"/>
        <v>82</v>
      </c>
      <c r="C301" s="65" t="str">
        <f t="shared" si="92"/>
        <v>091</v>
      </c>
      <c r="D301" s="65" t="str">
        <f t="shared" si="93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39"/>
      <c r="K301" s="107"/>
      <c r="L301" s="107"/>
      <c r="M301" s="107"/>
      <c r="N301" s="197">
        <v>8210</v>
      </c>
    </row>
    <row r="302" spans="1:14" ht="15" hidden="1" customHeight="1" x14ac:dyDescent="0.25">
      <c r="A302" s="48">
        <f t="shared" si="103"/>
        <v>3227</v>
      </c>
      <c r="B302" s="49">
        <f t="shared" si="95"/>
        <v>32</v>
      </c>
      <c r="C302" s="65" t="str">
        <f t="shared" si="92"/>
        <v>091</v>
      </c>
      <c r="D302" s="65" t="str">
        <f t="shared" si="93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7" t="s">
        <v>179</v>
      </c>
      <c r="K302" s="107"/>
      <c r="L302" s="107"/>
      <c r="M302" s="107"/>
      <c r="N302" s="197">
        <v>3210</v>
      </c>
    </row>
    <row r="303" spans="1:14" ht="15" hidden="1" customHeight="1" x14ac:dyDescent="0.25">
      <c r="A303" s="48">
        <f t="shared" si="103"/>
        <v>3227</v>
      </c>
      <c r="B303" s="49">
        <f t="shared" si="95"/>
        <v>49</v>
      </c>
      <c r="C303" s="65" t="str">
        <f t="shared" si="92"/>
        <v>091</v>
      </c>
      <c r="D303" s="65" t="str">
        <f t="shared" si="93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8"/>
      <c r="K303" s="107"/>
      <c r="L303" s="107"/>
      <c r="M303" s="107"/>
      <c r="N303" s="197">
        <v>4910</v>
      </c>
    </row>
    <row r="304" spans="1:14" ht="25.5" hidden="1" customHeight="1" x14ac:dyDescent="0.25">
      <c r="A304" s="48">
        <f t="shared" si="103"/>
        <v>3227</v>
      </c>
      <c r="B304" s="49">
        <f t="shared" si="95"/>
        <v>54</v>
      </c>
      <c r="C304" s="65" t="str">
        <f t="shared" si="92"/>
        <v>091</v>
      </c>
      <c r="D304" s="65" t="str">
        <f t="shared" si="93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8"/>
      <c r="K304" s="107"/>
      <c r="L304" s="107"/>
      <c r="M304" s="107"/>
      <c r="N304" s="197">
        <v>5410</v>
      </c>
    </row>
    <row r="305" spans="1:14" ht="15" hidden="1" customHeight="1" x14ac:dyDescent="0.25">
      <c r="A305" s="48">
        <f t="shared" si="103"/>
        <v>3227</v>
      </c>
      <c r="B305" s="49">
        <f t="shared" si="95"/>
        <v>62</v>
      </c>
      <c r="C305" s="65" t="str">
        <f t="shared" si="92"/>
        <v>091</v>
      </c>
      <c r="D305" s="65" t="str">
        <f t="shared" si="93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8"/>
      <c r="K305" s="107"/>
      <c r="L305" s="107"/>
      <c r="M305" s="107"/>
      <c r="N305" s="197">
        <v>6210</v>
      </c>
    </row>
    <row r="306" spans="1:14" ht="15" hidden="1" customHeight="1" x14ac:dyDescent="0.25">
      <c r="A306" s="48">
        <f t="shared" si="103"/>
        <v>3227</v>
      </c>
      <c r="B306" s="49">
        <f t="shared" si="95"/>
        <v>72</v>
      </c>
      <c r="C306" s="65" t="str">
        <f t="shared" si="92"/>
        <v>091</v>
      </c>
      <c r="D306" s="65" t="str">
        <f t="shared" si="93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8"/>
      <c r="K306" s="107"/>
      <c r="L306" s="107"/>
      <c r="M306" s="107"/>
      <c r="N306" s="197">
        <v>7210</v>
      </c>
    </row>
    <row r="307" spans="1:14" ht="15" hidden="1" customHeight="1" x14ac:dyDescent="0.25">
      <c r="A307" s="48">
        <f t="shared" si="103"/>
        <v>3227</v>
      </c>
      <c r="B307" s="49">
        <f t="shared" si="95"/>
        <v>82</v>
      </c>
      <c r="C307" s="65" t="str">
        <f t="shared" si="92"/>
        <v>091</v>
      </c>
      <c r="D307" s="65" t="str">
        <f t="shared" si="93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39"/>
      <c r="K307" s="107"/>
      <c r="L307" s="107"/>
      <c r="M307" s="107"/>
      <c r="N307" s="197">
        <v>8210</v>
      </c>
    </row>
    <row r="308" spans="1:14" ht="15" hidden="1" customHeight="1" x14ac:dyDescent="0.25">
      <c r="A308" s="48">
        <f t="shared" si="103"/>
        <v>323</v>
      </c>
      <c r="B308" s="49" t="str">
        <f t="shared" si="95"/>
        <v xml:space="preserve"> </v>
      </c>
      <c r="C308" s="65" t="str">
        <f t="shared" si="92"/>
        <v xml:space="preserve">  </v>
      </c>
      <c r="D308" s="65" t="str">
        <f t="shared" si="93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4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ht="15" hidden="1" customHeight="1" x14ac:dyDescent="0.25">
      <c r="A309" s="48">
        <f t="shared" si="103"/>
        <v>3231</v>
      </c>
      <c r="B309" s="49">
        <f t="shared" si="95"/>
        <v>32</v>
      </c>
      <c r="C309" s="65" t="str">
        <f t="shared" si="92"/>
        <v>091</v>
      </c>
      <c r="D309" s="65" t="str">
        <f t="shared" si="93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7" t="s">
        <v>144</v>
      </c>
      <c r="K309" s="107"/>
      <c r="L309" s="107"/>
      <c r="M309" s="107"/>
      <c r="N309" s="197">
        <v>3210</v>
      </c>
    </row>
    <row r="310" spans="1:14" ht="15" hidden="1" customHeight="1" x14ac:dyDescent="0.25">
      <c r="A310" s="48">
        <f t="shared" si="103"/>
        <v>3231</v>
      </c>
      <c r="B310" s="49">
        <f t="shared" si="95"/>
        <v>49</v>
      </c>
      <c r="C310" s="65" t="str">
        <f t="shared" si="92"/>
        <v>091</v>
      </c>
      <c r="D310" s="65" t="str">
        <f t="shared" si="93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8"/>
      <c r="K310" s="107"/>
      <c r="L310" s="107"/>
      <c r="M310" s="107"/>
      <c r="N310" s="197">
        <v>4910</v>
      </c>
    </row>
    <row r="311" spans="1:14" ht="15" hidden="1" customHeight="1" x14ac:dyDescent="0.25">
      <c r="A311" s="48">
        <f t="shared" si="103"/>
        <v>3231</v>
      </c>
      <c r="B311" s="49">
        <f t="shared" si="95"/>
        <v>54</v>
      </c>
      <c r="C311" s="65" t="str">
        <f t="shared" si="92"/>
        <v>091</v>
      </c>
      <c r="D311" s="65" t="str">
        <f t="shared" si="93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8"/>
      <c r="K311" s="107"/>
      <c r="L311" s="107"/>
      <c r="M311" s="107"/>
      <c r="N311" s="197">
        <v>5410</v>
      </c>
    </row>
    <row r="312" spans="1:14" ht="15" hidden="1" customHeight="1" x14ac:dyDescent="0.25">
      <c r="A312" s="48">
        <f t="shared" si="103"/>
        <v>3231</v>
      </c>
      <c r="B312" s="49">
        <f t="shared" si="95"/>
        <v>62</v>
      </c>
      <c r="C312" s="65" t="str">
        <f t="shared" si="92"/>
        <v>091</v>
      </c>
      <c r="D312" s="65" t="str">
        <f t="shared" si="93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8"/>
      <c r="K312" s="107"/>
      <c r="L312" s="107"/>
      <c r="M312" s="107"/>
      <c r="N312" s="197">
        <v>6210</v>
      </c>
    </row>
    <row r="313" spans="1:14" ht="15" hidden="1" customHeight="1" x14ac:dyDescent="0.25">
      <c r="A313" s="48">
        <f t="shared" si="103"/>
        <v>3231</v>
      </c>
      <c r="B313" s="49">
        <f t="shared" si="95"/>
        <v>72</v>
      </c>
      <c r="C313" s="65" t="str">
        <f t="shared" si="92"/>
        <v>091</v>
      </c>
      <c r="D313" s="65" t="str">
        <f t="shared" si="93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8"/>
      <c r="K313" s="107"/>
      <c r="L313" s="107"/>
      <c r="M313" s="107"/>
      <c r="N313" s="197">
        <v>7210</v>
      </c>
    </row>
    <row r="314" spans="1:14" ht="15" hidden="1" customHeight="1" x14ac:dyDescent="0.25">
      <c r="A314" s="48">
        <f t="shared" si="103"/>
        <v>3231</v>
      </c>
      <c r="B314" s="49">
        <f t="shared" si="95"/>
        <v>82</v>
      </c>
      <c r="C314" s="65" t="str">
        <f t="shared" si="92"/>
        <v>091</v>
      </c>
      <c r="D314" s="65" t="str">
        <f t="shared" si="93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39"/>
      <c r="K314" s="107"/>
      <c r="L314" s="107"/>
      <c r="M314" s="107"/>
      <c r="N314" s="197">
        <v>8210</v>
      </c>
    </row>
    <row r="315" spans="1:14" ht="15" hidden="1" customHeight="1" x14ac:dyDescent="0.25">
      <c r="A315" s="48">
        <f t="shared" si="103"/>
        <v>3232</v>
      </c>
      <c r="B315" s="49">
        <f t="shared" si="95"/>
        <v>32</v>
      </c>
      <c r="C315" s="65" t="str">
        <f t="shared" si="92"/>
        <v>091</v>
      </c>
      <c r="D315" s="65" t="str">
        <f t="shared" si="93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7" t="s">
        <v>145</v>
      </c>
      <c r="K315" s="107"/>
      <c r="L315" s="107"/>
      <c r="M315" s="107"/>
      <c r="N315" s="197">
        <v>3210</v>
      </c>
    </row>
    <row r="316" spans="1:14" ht="15" hidden="1" customHeight="1" x14ac:dyDescent="0.25">
      <c r="A316" s="48">
        <f t="shared" si="103"/>
        <v>3232</v>
      </c>
      <c r="B316" s="49">
        <f t="shared" si="95"/>
        <v>49</v>
      </c>
      <c r="C316" s="65" t="str">
        <f t="shared" si="92"/>
        <v>091</v>
      </c>
      <c r="D316" s="65" t="str">
        <f t="shared" si="93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8"/>
      <c r="K316" s="107"/>
      <c r="L316" s="107"/>
      <c r="M316" s="107"/>
      <c r="N316" s="197">
        <v>4910</v>
      </c>
    </row>
    <row r="317" spans="1:14" ht="25.5" hidden="1" customHeight="1" x14ac:dyDescent="0.25">
      <c r="A317" s="48">
        <f t="shared" si="103"/>
        <v>3232</v>
      </c>
      <c r="B317" s="49">
        <f t="shared" si="95"/>
        <v>54</v>
      </c>
      <c r="C317" s="65" t="str">
        <f t="shared" si="92"/>
        <v>091</v>
      </c>
      <c r="D317" s="65" t="str">
        <f t="shared" si="93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8"/>
      <c r="K317" s="107"/>
      <c r="L317" s="107"/>
      <c r="M317" s="107"/>
      <c r="N317" s="197">
        <v>5410</v>
      </c>
    </row>
    <row r="318" spans="1:14" ht="15" hidden="1" customHeight="1" x14ac:dyDescent="0.25">
      <c r="A318" s="48">
        <f t="shared" si="103"/>
        <v>3232</v>
      </c>
      <c r="B318" s="49">
        <f t="shared" si="95"/>
        <v>62</v>
      </c>
      <c r="C318" s="65" t="str">
        <f t="shared" ref="C318:C381" si="105">IF(H318&gt;0,LEFT(E318,3),"  ")</f>
        <v>091</v>
      </c>
      <c r="D318" s="65" t="str">
        <f t="shared" ref="D318:D381" si="106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8"/>
      <c r="K318" s="107"/>
      <c r="L318" s="107"/>
      <c r="M318" s="107"/>
      <c r="N318" s="197">
        <v>6210</v>
      </c>
    </row>
    <row r="319" spans="1:14" ht="15" hidden="1" customHeight="1" x14ac:dyDescent="0.25">
      <c r="A319" s="48">
        <f t="shared" si="103"/>
        <v>3232</v>
      </c>
      <c r="B319" s="49">
        <f t="shared" si="95"/>
        <v>72</v>
      </c>
      <c r="C319" s="65" t="str">
        <f t="shared" si="105"/>
        <v>091</v>
      </c>
      <c r="D319" s="65" t="str">
        <f t="shared" si="106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8"/>
      <c r="K319" s="107"/>
      <c r="L319" s="107"/>
      <c r="M319" s="107"/>
      <c r="N319" s="197">
        <v>7210</v>
      </c>
    </row>
    <row r="320" spans="1:14" ht="15" hidden="1" customHeight="1" x14ac:dyDescent="0.25">
      <c r="A320" s="48">
        <f t="shared" si="103"/>
        <v>3232</v>
      </c>
      <c r="B320" s="49">
        <f t="shared" si="95"/>
        <v>82</v>
      </c>
      <c r="C320" s="65" t="str">
        <f t="shared" si="105"/>
        <v>091</v>
      </c>
      <c r="D320" s="65" t="str">
        <f t="shared" si="106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39"/>
      <c r="K320" s="107"/>
      <c r="L320" s="107"/>
      <c r="M320" s="107"/>
      <c r="N320" s="197">
        <v>8210</v>
      </c>
    </row>
    <row r="321" spans="1:14" ht="15" hidden="1" customHeight="1" x14ac:dyDescent="0.25">
      <c r="A321" s="48">
        <f t="shared" si="103"/>
        <v>3233</v>
      </c>
      <c r="B321" s="49">
        <f t="shared" si="95"/>
        <v>32</v>
      </c>
      <c r="C321" s="65" t="str">
        <f t="shared" si="105"/>
        <v>091</v>
      </c>
      <c r="D321" s="65" t="str">
        <f t="shared" si="106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7" t="s">
        <v>146</v>
      </c>
      <c r="K321" s="107"/>
      <c r="L321" s="107"/>
      <c r="M321" s="107"/>
      <c r="N321" s="197">
        <v>3210</v>
      </c>
    </row>
    <row r="322" spans="1:14" ht="15" hidden="1" customHeight="1" x14ac:dyDescent="0.25">
      <c r="A322" s="48">
        <f t="shared" si="103"/>
        <v>3233</v>
      </c>
      <c r="B322" s="49">
        <f t="shared" si="95"/>
        <v>49</v>
      </c>
      <c r="C322" s="65" t="str">
        <f t="shared" si="105"/>
        <v>091</v>
      </c>
      <c r="D322" s="65" t="str">
        <f t="shared" si="106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8"/>
      <c r="K322" s="107"/>
      <c r="L322" s="107"/>
      <c r="M322" s="107"/>
      <c r="N322" s="197">
        <v>4910</v>
      </c>
    </row>
    <row r="323" spans="1:14" ht="15" hidden="1" customHeight="1" x14ac:dyDescent="0.25">
      <c r="A323" s="48">
        <f t="shared" si="103"/>
        <v>3233</v>
      </c>
      <c r="B323" s="49">
        <f t="shared" si="95"/>
        <v>54</v>
      </c>
      <c r="C323" s="65" t="str">
        <f t="shared" si="105"/>
        <v>091</v>
      </c>
      <c r="D323" s="65" t="str">
        <f t="shared" si="106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8"/>
      <c r="K323" s="107"/>
      <c r="L323" s="107"/>
      <c r="M323" s="107"/>
      <c r="N323" s="197">
        <v>5410</v>
      </c>
    </row>
    <row r="324" spans="1:14" ht="15" hidden="1" customHeight="1" x14ac:dyDescent="0.25">
      <c r="A324" s="48">
        <f t="shared" si="103"/>
        <v>3233</v>
      </c>
      <c r="B324" s="49">
        <f t="shared" si="95"/>
        <v>62</v>
      </c>
      <c r="C324" s="65" t="str">
        <f t="shared" si="105"/>
        <v>091</v>
      </c>
      <c r="D324" s="65" t="str">
        <f t="shared" si="106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8"/>
      <c r="K324" s="107"/>
      <c r="L324" s="107"/>
      <c r="M324" s="107"/>
      <c r="N324" s="197">
        <v>6210</v>
      </c>
    </row>
    <row r="325" spans="1:14" ht="15" hidden="1" customHeight="1" x14ac:dyDescent="0.25">
      <c r="A325" s="48">
        <f t="shared" si="103"/>
        <v>3233</v>
      </c>
      <c r="B325" s="49">
        <f t="shared" si="95"/>
        <v>72</v>
      </c>
      <c r="C325" s="65" t="str">
        <f t="shared" si="105"/>
        <v>091</v>
      </c>
      <c r="D325" s="65" t="str">
        <f t="shared" si="106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8"/>
      <c r="K325" s="107"/>
      <c r="L325" s="107"/>
      <c r="M325" s="107"/>
      <c r="N325" s="197">
        <v>7210</v>
      </c>
    </row>
    <row r="326" spans="1:14" ht="15" hidden="1" customHeight="1" x14ac:dyDescent="0.25">
      <c r="A326" s="48">
        <f t="shared" si="103"/>
        <v>3233</v>
      </c>
      <c r="B326" s="49">
        <f t="shared" si="95"/>
        <v>82</v>
      </c>
      <c r="C326" s="65" t="str">
        <f t="shared" si="105"/>
        <v>091</v>
      </c>
      <c r="D326" s="65" t="str">
        <f t="shared" si="106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39"/>
      <c r="K326" s="107"/>
      <c r="L326" s="107"/>
      <c r="M326" s="107"/>
      <c r="N326" s="197">
        <v>8210</v>
      </c>
    </row>
    <row r="327" spans="1:14" ht="15" hidden="1" customHeight="1" x14ac:dyDescent="0.25">
      <c r="A327" s="48">
        <f t="shared" si="103"/>
        <v>3234</v>
      </c>
      <c r="B327" s="49">
        <f t="shared" si="95"/>
        <v>32</v>
      </c>
      <c r="C327" s="65" t="str">
        <f t="shared" si="105"/>
        <v>091</v>
      </c>
      <c r="D327" s="65" t="str">
        <f t="shared" si="106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7" t="s">
        <v>147</v>
      </c>
      <c r="K327" s="107"/>
      <c r="L327" s="107"/>
      <c r="M327" s="107"/>
      <c r="N327" s="197">
        <v>3210</v>
      </c>
    </row>
    <row r="328" spans="1:14" ht="15" hidden="1" customHeight="1" x14ac:dyDescent="0.25">
      <c r="A328" s="48">
        <f t="shared" si="103"/>
        <v>3234</v>
      </c>
      <c r="B328" s="49">
        <f t="shared" ref="B328:B391" si="107">IF(H328&gt;0,F328," ")</f>
        <v>49</v>
      </c>
      <c r="C328" s="65" t="str">
        <f t="shared" si="105"/>
        <v>091</v>
      </c>
      <c r="D328" s="65" t="str">
        <f t="shared" si="106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8"/>
      <c r="K328" s="107"/>
      <c r="L328" s="107"/>
      <c r="M328" s="107"/>
      <c r="N328" s="197">
        <v>4910</v>
      </c>
    </row>
    <row r="329" spans="1:14" ht="15" hidden="1" customHeight="1" x14ac:dyDescent="0.25">
      <c r="A329" s="48">
        <f t="shared" si="103"/>
        <v>3234</v>
      </c>
      <c r="B329" s="49">
        <f t="shared" si="107"/>
        <v>54</v>
      </c>
      <c r="C329" s="65" t="str">
        <f t="shared" si="105"/>
        <v>091</v>
      </c>
      <c r="D329" s="65" t="str">
        <f t="shared" si="106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8"/>
      <c r="K329" s="107"/>
      <c r="L329" s="107"/>
      <c r="M329" s="107"/>
      <c r="N329" s="197">
        <v>5410</v>
      </c>
    </row>
    <row r="330" spans="1:14" ht="15" hidden="1" customHeight="1" x14ac:dyDescent="0.25">
      <c r="A330" s="48">
        <f t="shared" si="103"/>
        <v>3234</v>
      </c>
      <c r="B330" s="49">
        <f t="shared" si="107"/>
        <v>62</v>
      </c>
      <c r="C330" s="65" t="str">
        <f t="shared" si="105"/>
        <v>091</v>
      </c>
      <c r="D330" s="65" t="str">
        <f t="shared" si="106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8"/>
      <c r="K330" s="107"/>
      <c r="L330" s="107"/>
      <c r="M330" s="107"/>
      <c r="N330" s="197">
        <v>6210</v>
      </c>
    </row>
    <row r="331" spans="1:14" ht="15" hidden="1" customHeight="1" x14ac:dyDescent="0.25">
      <c r="A331" s="48">
        <f t="shared" si="103"/>
        <v>3234</v>
      </c>
      <c r="B331" s="49">
        <f t="shared" si="107"/>
        <v>72</v>
      </c>
      <c r="C331" s="65" t="str">
        <f t="shared" si="105"/>
        <v>091</v>
      </c>
      <c r="D331" s="65" t="str">
        <f t="shared" si="106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8"/>
      <c r="K331" s="107"/>
      <c r="L331" s="107"/>
      <c r="M331" s="107"/>
      <c r="N331" s="197">
        <v>7210</v>
      </c>
    </row>
    <row r="332" spans="1:14" ht="15" hidden="1" customHeight="1" x14ac:dyDescent="0.25">
      <c r="A332" s="48">
        <f t="shared" si="103"/>
        <v>3234</v>
      </c>
      <c r="B332" s="49">
        <f t="shared" si="107"/>
        <v>82</v>
      </c>
      <c r="C332" s="65" t="str">
        <f t="shared" si="105"/>
        <v>091</v>
      </c>
      <c r="D332" s="65" t="str">
        <f t="shared" si="106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39"/>
      <c r="K332" s="107"/>
      <c r="L332" s="107"/>
      <c r="M332" s="107"/>
      <c r="N332" s="197">
        <v>8210</v>
      </c>
    </row>
    <row r="333" spans="1:14" ht="15" hidden="1" customHeight="1" x14ac:dyDescent="0.25">
      <c r="A333" s="48">
        <f t="shared" si="103"/>
        <v>3235</v>
      </c>
      <c r="B333" s="49">
        <f t="shared" si="107"/>
        <v>32</v>
      </c>
      <c r="C333" s="65" t="str">
        <f t="shared" si="105"/>
        <v>091</v>
      </c>
      <c r="D333" s="65" t="str">
        <f t="shared" si="106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7" t="s">
        <v>148</v>
      </c>
      <c r="K333" s="107"/>
      <c r="L333" s="107"/>
      <c r="M333" s="107"/>
      <c r="N333" s="197">
        <v>3210</v>
      </c>
    </row>
    <row r="334" spans="1:14" ht="15" hidden="1" customHeight="1" x14ac:dyDescent="0.25">
      <c r="A334" s="48">
        <f t="shared" si="103"/>
        <v>3235</v>
      </c>
      <c r="B334" s="49">
        <f t="shared" si="107"/>
        <v>49</v>
      </c>
      <c r="C334" s="65" t="str">
        <f t="shared" si="105"/>
        <v>091</v>
      </c>
      <c r="D334" s="65" t="str">
        <f t="shared" si="106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8"/>
      <c r="K334" s="107"/>
      <c r="L334" s="107"/>
      <c r="M334" s="107"/>
      <c r="N334" s="197">
        <v>4910</v>
      </c>
    </row>
    <row r="335" spans="1:14" ht="15" hidden="1" customHeight="1" x14ac:dyDescent="0.25">
      <c r="A335" s="48">
        <f t="shared" si="103"/>
        <v>3235</v>
      </c>
      <c r="B335" s="49">
        <f t="shared" si="107"/>
        <v>54</v>
      </c>
      <c r="C335" s="65" t="str">
        <f t="shared" si="105"/>
        <v>091</v>
      </c>
      <c r="D335" s="65" t="str">
        <f t="shared" si="106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8"/>
      <c r="K335" s="107"/>
      <c r="L335" s="107"/>
      <c r="M335" s="107"/>
      <c r="N335" s="197">
        <v>5410</v>
      </c>
    </row>
    <row r="336" spans="1:14" ht="15" hidden="1" customHeight="1" x14ac:dyDescent="0.25">
      <c r="A336" s="48">
        <f t="shared" si="103"/>
        <v>3235</v>
      </c>
      <c r="B336" s="49">
        <f t="shared" si="107"/>
        <v>62</v>
      </c>
      <c r="C336" s="65" t="str">
        <f t="shared" si="105"/>
        <v>091</v>
      </c>
      <c r="D336" s="65" t="str">
        <f t="shared" si="106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8"/>
      <c r="K336" s="107"/>
      <c r="L336" s="107"/>
      <c r="M336" s="107"/>
      <c r="N336" s="197">
        <v>6210</v>
      </c>
    </row>
    <row r="337" spans="1:14" ht="15" hidden="1" customHeight="1" x14ac:dyDescent="0.25">
      <c r="A337" s="48">
        <f t="shared" si="103"/>
        <v>3235</v>
      </c>
      <c r="B337" s="49">
        <f t="shared" si="107"/>
        <v>72</v>
      </c>
      <c r="C337" s="65" t="str">
        <f t="shared" si="105"/>
        <v>091</v>
      </c>
      <c r="D337" s="65" t="str">
        <f t="shared" si="106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8"/>
      <c r="K337" s="107"/>
      <c r="L337" s="107"/>
      <c r="M337" s="107"/>
      <c r="N337" s="197">
        <v>7210</v>
      </c>
    </row>
    <row r="338" spans="1:14" ht="15" hidden="1" customHeight="1" x14ac:dyDescent="0.25">
      <c r="A338" s="48">
        <f t="shared" si="103"/>
        <v>3235</v>
      </c>
      <c r="B338" s="49">
        <f t="shared" si="107"/>
        <v>82</v>
      </c>
      <c r="C338" s="65" t="str">
        <f t="shared" si="105"/>
        <v>091</v>
      </c>
      <c r="D338" s="65" t="str">
        <f t="shared" si="106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39"/>
      <c r="K338" s="107"/>
      <c r="L338" s="107"/>
      <c r="M338" s="107"/>
      <c r="N338" s="197">
        <v>8210</v>
      </c>
    </row>
    <row r="339" spans="1:14" ht="15" hidden="1" customHeight="1" x14ac:dyDescent="0.25">
      <c r="A339" s="48">
        <f t="shared" si="103"/>
        <v>3236</v>
      </c>
      <c r="B339" s="49">
        <f t="shared" si="107"/>
        <v>32</v>
      </c>
      <c r="C339" s="65" t="str">
        <f t="shared" si="105"/>
        <v>091</v>
      </c>
      <c r="D339" s="65" t="str">
        <f t="shared" si="106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7" t="s">
        <v>149</v>
      </c>
      <c r="K339" s="107"/>
      <c r="L339" s="107"/>
      <c r="M339" s="107"/>
      <c r="N339" s="197">
        <v>3210</v>
      </c>
    </row>
    <row r="340" spans="1:14" ht="15" hidden="1" customHeight="1" x14ac:dyDescent="0.25">
      <c r="A340" s="48">
        <f t="shared" si="103"/>
        <v>3236</v>
      </c>
      <c r="B340" s="49">
        <f t="shared" si="107"/>
        <v>49</v>
      </c>
      <c r="C340" s="65" t="str">
        <f t="shared" si="105"/>
        <v>091</v>
      </c>
      <c r="D340" s="65" t="str">
        <f t="shared" si="106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8"/>
      <c r="K340" s="107"/>
      <c r="L340" s="107"/>
      <c r="M340" s="107"/>
      <c r="N340" s="197">
        <v>4910</v>
      </c>
    </row>
    <row r="341" spans="1:14" ht="15" hidden="1" customHeight="1" x14ac:dyDescent="0.25">
      <c r="A341" s="48">
        <f t="shared" si="103"/>
        <v>3236</v>
      </c>
      <c r="B341" s="49">
        <f t="shared" si="107"/>
        <v>54</v>
      </c>
      <c r="C341" s="65" t="str">
        <f t="shared" si="105"/>
        <v>091</v>
      </c>
      <c r="D341" s="65" t="str">
        <f t="shared" si="106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8"/>
      <c r="K341" s="107"/>
      <c r="L341" s="107"/>
      <c r="M341" s="107"/>
      <c r="N341" s="197">
        <v>5410</v>
      </c>
    </row>
    <row r="342" spans="1:14" ht="15" hidden="1" customHeight="1" x14ac:dyDescent="0.25">
      <c r="A342" s="48">
        <f t="shared" si="103"/>
        <v>3236</v>
      </c>
      <c r="B342" s="49">
        <f t="shared" si="107"/>
        <v>62</v>
      </c>
      <c r="C342" s="65" t="str">
        <f t="shared" si="105"/>
        <v>091</v>
      </c>
      <c r="D342" s="65" t="str">
        <f t="shared" si="106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8"/>
      <c r="K342" s="107"/>
      <c r="L342" s="107"/>
      <c r="M342" s="107"/>
      <c r="N342" s="197">
        <v>6210</v>
      </c>
    </row>
    <row r="343" spans="1:14" ht="15" hidden="1" customHeight="1" x14ac:dyDescent="0.25">
      <c r="A343" s="48">
        <f t="shared" si="103"/>
        <v>3236</v>
      </c>
      <c r="B343" s="49">
        <f t="shared" si="107"/>
        <v>72</v>
      </c>
      <c r="C343" s="65" t="str">
        <f t="shared" si="105"/>
        <v>091</v>
      </c>
      <c r="D343" s="65" t="str">
        <f t="shared" si="106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8"/>
      <c r="K343" s="107"/>
      <c r="L343" s="107"/>
      <c r="M343" s="107"/>
      <c r="N343" s="197">
        <v>7210</v>
      </c>
    </row>
    <row r="344" spans="1:14" ht="15" hidden="1" customHeight="1" x14ac:dyDescent="0.25">
      <c r="A344" s="48">
        <f t="shared" si="103"/>
        <v>3236</v>
      </c>
      <c r="B344" s="49">
        <f t="shared" si="107"/>
        <v>82</v>
      </c>
      <c r="C344" s="65" t="str">
        <f t="shared" si="105"/>
        <v>091</v>
      </c>
      <c r="D344" s="65" t="str">
        <f t="shared" si="106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39"/>
      <c r="K344" s="107"/>
      <c r="L344" s="107"/>
      <c r="M344" s="107"/>
      <c r="N344" s="197">
        <v>8210</v>
      </c>
    </row>
    <row r="345" spans="1:14" ht="15" hidden="1" customHeight="1" x14ac:dyDescent="0.25">
      <c r="A345" s="48">
        <f t="shared" si="103"/>
        <v>3237</v>
      </c>
      <c r="B345" s="49">
        <f t="shared" si="107"/>
        <v>32</v>
      </c>
      <c r="C345" s="65" t="str">
        <f t="shared" si="105"/>
        <v>091</v>
      </c>
      <c r="D345" s="65" t="str">
        <f t="shared" si="106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7" t="s">
        <v>171</v>
      </c>
      <c r="K345" s="107"/>
      <c r="L345" s="107"/>
      <c r="M345" s="107"/>
      <c r="N345" s="197">
        <v>3210</v>
      </c>
    </row>
    <row r="346" spans="1:14" ht="15" hidden="1" customHeight="1" x14ac:dyDescent="0.25">
      <c r="A346" s="48">
        <f t="shared" si="103"/>
        <v>3237</v>
      </c>
      <c r="B346" s="49">
        <f t="shared" si="107"/>
        <v>49</v>
      </c>
      <c r="C346" s="65" t="str">
        <f t="shared" si="105"/>
        <v>091</v>
      </c>
      <c r="D346" s="65" t="str">
        <f t="shared" si="106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8"/>
      <c r="K346" s="107"/>
      <c r="L346" s="107"/>
      <c r="M346" s="107"/>
      <c r="N346" s="197">
        <v>4910</v>
      </c>
    </row>
    <row r="347" spans="1:14" ht="15" hidden="1" customHeight="1" x14ac:dyDescent="0.25">
      <c r="A347" s="48">
        <f t="shared" si="103"/>
        <v>3237</v>
      </c>
      <c r="B347" s="49">
        <f t="shared" si="107"/>
        <v>54</v>
      </c>
      <c r="C347" s="65" t="str">
        <f t="shared" si="105"/>
        <v>091</v>
      </c>
      <c r="D347" s="65" t="str">
        <f t="shared" si="106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8"/>
      <c r="K347" s="107"/>
      <c r="L347" s="107"/>
      <c r="M347" s="107"/>
      <c r="N347" s="197">
        <v>5410</v>
      </c>
    </row>
    <row r="348" spans="1:14" ht="15" hidden="1" customHeight="1" x14ac:dyDescent="0.25">
      <c r="A348" s="48">
        <f t="shared" si="103"/>
        <v>3237</v>
      </c>
      <c r="B348" s="49">
        <f t="shared" si="107"/>
        <v>62</v>
      </c>
      <c r="C348" s="65" t="str">
        <f t="shared" si="105"/>
        <v>091</v>
      </c>
      <c r="D348" s="65" t="str">
        <f t="shared" si="106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8"/>
      <c r="K348" s="107"/>
      <c r="L348" s="107"/>
      <c r="M348" s="107"/>
      <c r="N348" s="197">
        <v>6210</v>
      </c>
    </row>
    <row r="349" spans="1:14" ht="15" hidden="1" customHeight="1" x14ac:dyDescent="0.25">
      <c r="A349" s="48">
        <f t="shared" si="103"/>
        <v>3237</v>
      </c>
      <c r="B349" s="49">
        <f t="shared" si="107"/>
        <v>72</v>
      </c>
      <c r="C349" s="65" t="str">
        <f t="shared" si="105"/>
        <v>091</v>
      </c>
      <c r="D349" s="65" t="str">
        <f t="shared" si="106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8"/>
      <c r="K349" s="107"/>
      <c r="L349" s="107"/>
      <c r="M349" s="107"/>
      <c r="N349" s="197">
        <v>7210</v>
      </c>
    </row>
    <row r="350" spans="1:14" ht="15" hidden="1" customHeight="1" x14ac:dyDescent="0.25">
      <c r="A350" s="48">
        <f t="shared" si="103"/>
        <v>3237</v>
      </c>
      <c r="B350" s="49">
        <f t="shared" si="107"/>
        <v>82</v>
      </c>
      <c r="C350" s="65" t="str">
        <f t="shared" si="105"/>
        <v>091</v>
      </c>
      <c r="D350" s="65" t="str">
        <f t="shared" si="106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39"/>
      <c r="K350" s="107"/>
      <c r="L350" s="107"/>
      <c r="M350" s="107"/>
      <c r="N350" s="197">
        <v>8210</v>
      </c>
    </row>
    <row r="351" spans="1:14" ht="15" hidden="1" customHeight="1" x14ac:dyDescent="0.25">
      <c r="A351" s="48">
        <f t="shared" si="103"/>
        <v>3238</v>
      </c>
      <c r="B351" s="49">
        <f t="shared" si="107"/>
        <v>32</v>
      </c>
      <c r="C351" s="65" t="str">
        <f t="shared" si="105"/>
        <v>091</v>
      </c>
      <c r="D351" s="65" t="str">
        <f t="shared" si="106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7" t="s">
        <v>151</v>
      </c>
      <c r="K351" s="107"/>
      <c r="L351" s="107"/>
      <c r="M351" s="107"/>
      <c r="N351" s="197">
        <v>3210</v>
      </c>
    </row>
    <row r="352" spans="1:14" ht="15" hidden="1" customHeight="1" x14ac:dyDescent="0.25">
      <c r="A352" s="48">
        <f t="shared" si="103"/>
        <v>3238</v>
      </c>
      <c r="B352" s="49">
        <f t="shared" si="107"/>
        <v>49</v>
      </c>
      <c r="C352" s="65" t="str">
        <f t="shared" si="105"/>
        <v>091</v>
      </c>
      <c r="D352" s="65" t="str">
        <f t="shared" si="106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8"/>
      <c r="K352" s="107"/>
      <c r="L352" s="107"/>
      <c r="M352" s="107"/>
      <c r="N352" s="197">
        <v>4910</v>
      </c>
    </row>
    <row r="353" spans="1:14" ht="15" hidden="1" customHeight="1" x14ac:dyDescent="0.25">
      <c r="A353" s="48">
        <f t="shared" si="103"/>
        <v>3238</v>
      </c>
      <c r="B353" s="49">
        <f t="shared" si="107"/>
        <v>54</v>
      </c>
      <c r="C353" s="65" t="str">
        <f t="shared" si="105"/>
        <v>091</v>
      </c>
      <c r="D353" s="65" t="str">
        <f t="shared" si="106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8"/>
      <c r="K353" s="107"/>
      <c r="L353" s="107"/>
      <c r="M353" s="107"/>
      <c r="N353" s="197">
        <v>5410</v>
      </c>
    </row>
    <row r="354" spans="1:14" ht="15" hidden="1" customHeight="1" x14ac:dyDescent="0.25">
      <c r="A354" s="48">
        <f t="shared" si="103"/>
        <v>3238</v>
      </c>
      <c r="B354" s="49">
        <f t="shared" si="107"/>
        <v>62</v>
      </c>
      <c r="C354" s="65" t="str">
        <f t="shared" si="105"/>
        <v>091</v>
      </c>
      <c r="D354" s="65" t="str">
        <f t="shared" si="106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8"/>
      <c r="K354" s="107"/>
      <c r="L354" s="107"/>
      <c r="M354" s="107"/>
      <c r="N354" s="197">
        <v>6210</v>
      </c>
    </row>
    <row r="355" spans="1:14" ht="15" hidden="1" customHeight="1" x14ac:dyDescent="0.25">
      <c r="A355" s="48">
        <f t="shared" si="103"/>
        <v>3238</v>
      </c>
      <c r="B355" s="49">
        <f t="shared" si="107"/>
        <v>72</v>
      </c>
      <c r="C355" s="65" t="str">
        <f t="shared" si="105"/>
        <v>091</v>
      </c>
      <c r="D355" s="65" t="str">
        <f t="shared" si="106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8"/>
      <c r="K355" s="107"/>
      <c r="L355" s="107"/>
      <c r="M355" s="107"/>
      <c r="N355" s="197">
        <v>7210</v>
      </c>
    </row>
    <row r="356" spans="1:14" ht="15" hidden="1" customHeight="1" x14ac:dyDescent="0.25">
      <c r="A356" s="48">
        <f t="shared" si="103"/>
        <v>3238</v>
      </c>
      <c r="B356" s="49">
        <f t="shared" si="107"/>
        <v>82</v>
      </c>
      <c r="C356" s="65" t="str">
        <f t="shared" si="105"/>
        <v>091</v>
      </c>
      <c r="D356" s="65" t="str">
        <f t="shared" si="106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39"/>
      <c r="K356" s="107"/>
      <c r="L356" s="107"/>
      <c r="M356" s="107"/>
      <c r="N356" s="197">
        <v>8210</v>
      </c>
    </row>
    <row r="357" spans="1:14" ht="15" hidden="1" customHeight="1" x14ac:dyDescent="0.25">
      <c r="A357" s="48">
        <f t="shared" ref="A357:A420" si="108">G357</f>
        <v>3239</v>
      </c>
      <c r="B357" s="49">
        <f t="shared" si="107"/>
        <v>32</v>
      </c>
      <c r="C357" s="65" t="str">
        <f t="shared" si="105"/>
        <v>091</v>
      </c>
      <c r="D357" s="65" t="str">
        <f t="shared" si="106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7" t="s">
        <v>152</v>
      </c>
      <c r="K357" s="107"/>
      <c r="L357" s="107"/>
      <c r="M357" s="107"/>
      <c r="N357" s="197">
        <v>3210</v>
      </c>
    </row>
    <row r="358" spans="1:14" ht="15" hidden="1" customHeight="1" x14ac:dyDescent="0.25">
      <c r="A358" s="48">
        <f t="shared" si="108"/>
        <v>3239</v>
      </c>
      <c r="B358" s="49">
        <f t="shared" si="107"/>
        <v>49</v>
      </c>
      <c r="C358" s="65" t="str">
        <f t="shared" si="105"/>
        <v>091</v>
      </c>
      <c r="D358" s="65" t="str">
        <f t="shared" si="106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8"/>
      <c r="K358" s="107"/>
      <c r="L358" s="107"/>
      <c r="M358" s="107"/>
      <c r="N358" s="197">
        <v>4910</v>
      </c>
    </row>
    <row r="359" spans="1:14" ht="15" hidden="1" customHeight="1" x14ac:dyDescent="0.25">
      <c r="A359" s="48">
        <f t="shared" si="108"/>
        <v>3239</v>
      </c>
      <c r="B359" s="49">
        <f t="shared" si="107"/>
        <v>54</v>
      </c>
      <c r="C359" s="65" t="str">
        <f t="shared" si="105"/>
        <v>091</v>
      </c>
      <c r="D359" s="65" t="str">
        <f t="shared" si="106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8"/>
      <c r="K359" s="107"/>
      <c r="L359" s="107"/>
      <c r="M359" s="107"/>
      <c r="N359" s="197">
        <v>5410</v>
      </c>
    </row>
    <row r="360" spans="1:14" ht="15" hidden="1" customHeight="1" x14ac:dyDescent="0.25">
      <c r="A360" s="48">
        <f t="shared" si="108"/>
        <v>3239</v>
      </c>
      <c r="B360" s="49">
        <f t="shared" si="107"/>
        <v>62</v>
      </c>
      <c r="C360" s="65" t="str">
        <f t="shared" si="105"/>
        <v>091</v>
      </c>
      <c r="D360" s="65" t="str">
        <f t="shared" si="106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8"/>
      <c r="K360" s="107"/>
      <c r="L360" s="107"/>
      <c r="M360" s="107"/>
      <c r="N360" s="197">
        <v>6210</v>
      </c>
    </row>
    <row r="361" spans="1:14" ht="15" hidden="1" customHeight="1" x14ac:dyDescent="0.25">
      <c r="A361" s="48">
        <f t="shared" si="108"/>
        <v>3239</v>
      </c>
      <c r="B361" s="49">
        <f t="shared" si="107"/>
        <v>72</v>
      </c>
      <c r="C361" s="65" t="str">
        <f t="shared" si="105"/>
        <v>091</v>
      </c>
      <c r="D361" s="65" t="str">
        <f t="shared" si="106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8"/>
      <c r="K361" s="107"/>
      <c r="L361" s="107"/>
      <c r="M361" s="107"/>
      <c r="N361" s="197">
        <v>7210</v>
      </c>
    </row>
    <row r="362" spans="1:14" ht="15" hidden="1" customHeight="1" x14ac:dyDescent="0.25">
      <c r="A362" s="48">
        <f t="shared" si="108"/>
        <v>3239</v>
      </c>
      <c r="B362" s="49">
        <f t="shared" si="107"/>
        <v>82</v>
      </c>
      <c r="C362" s="65" t="str">
        <f t="shared" si="105"/>
        <v>091</v>
      </c>
      <c r="D362" s="65" t="str">
        <f t="shared" si="106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39"/>
      <c r="K362" s="107"/>
      <c r="L362" s="107"/>
      <c r="M362" s="107"/>
      <c r="N362" s="197">
        <v>8210</v>
      </c>
    </row>
    <row r="363" spans="1:14" ht="25.5" hidden="1" customHeight="1" x14ac:dyDescent="0.25">
      <c r="A363" s="48">
        <f t="shared" si="108"/>
        <v>324</v>
      </c>
      <c r="B363" s="49" t="str">
        <f t="shared" si="107"/>
        <v xml:space="preserve"> </v>
      </c>
      <c r="C363" s="65" t="str">
        <f t="shared" si="105"/>
        <v xml:space="preserve">  </v>
      </c>
      <c r="D363" s="65" t="str">
        <f t="shared" si="106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9">SUM(K364:K369)</f>
        <v>0</v>
      </c>
      <c r="L363" s="69">
        <f t="shared" ref="L363" si="110">SUM(L364:L369)</f>
        <v>0</v>
      </c>
      <c r="M363" s="69">
        <f t="shared" ref="M363" si="111">SUM(M364:M369)</f>
        <v>0</v>
      </c>
      <c r="N363" s="197"/>
    </row>
    <row r="364" spans="1:14" ht="15" hidden="1" customHeight="1" x14ac:dyDescent="0.25">
      <c r="A364" s="48">
        <f t="shared" si="108"/>
        <v>3241</v>
      </c>
      <c r="B364" s="49">
        <f t="shared" si="107"/>
        <v>32</v>
      </c>
      <c r="C364" s="65" t="str">
        <f t="shared" si="105"/>
        <v>091</v>
      </c>
      <c r="D364" s="65" t="str">
        <f t="shared" si="106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7" t="s">
        <v>153</v>
      </c>
      <c r="K364" s="107"/>
      <c r="L364" s="107"/>
      <c r="M364" s="107"/>
      <c r="N364" s="197">
        <v>3210</v>
      </c>
    </row>
    <row r="365" spans="1:14" ht="15" hidden="1" customHeight="1" x14ac:dyDescent="0.25">
      <c r="A365" s="48">
        <f t="shared" si="108"/>
        <v>3241</v>
      </c>
      <c r="B365" s="49">
        <f t="shared" si="107"/>
        <v>49</v>
      </c>
      <c r="C365" s="65" t="str">
        <f t="shared" si="105"/>
        <v>091</v>
      </c>
      <c r="D365" s="65" t="str">
        <f t="shared" si="106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8"/>
      <c r="K365" s="107"/>
      <c r="L365" s="107"/>
      <c r="M365" s="107"/>
      <c r="N365" s="197">
        <v>4910</v>
      </c>
    </row>
    <row r="366" spans="1:14" ht="25.5" hidden="1" customHeight="1" x14ac:dyDescent="0.25">
      <c r="A366" s="48">
        <f t="shared" si="108"/>
        <v>3241</v>
      </c>
      <c r="B366" s="49">
        <f t="shared" si="107"/>
        <v>54</v>
      </c>
      <c r="C366" s="65" t="str">
        <f t="shared" si="105"/>
        <v>091</v>
      </c>
      <c r="D366" s="65" t="str">
        <f t="shared" si="106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8"/>
      <c r="K366" s="107"/>
      <c r="L366" s="107"/>
      <c r="M366" s="107"/>
      <c r="N366" s="197">
        <v>5410</v>
      </c>
    </row>
    <row r="367" spans="1:14" ht="15" hidden="1" customHeight="1" x14ac:dyDescent="0.25">
      <c r="A367" s="48">
        <f t="shared" si="108"/>
        <v>3241</v>
      </c>
      <c r="B367" s="49">
        <f t="shared" si="107"/>
        <v>62</v>
      </c>
      <c r="C367" s="65" t="str">
        <f t="shared" si="105"/>
        <v>091</v>
      </c>
      <c r="D367" s="65" t="str">
        <f t="shared" si="106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8"/>
      <c r="K367" s="107"/>
      <c r="L367" s="107"/>
      <c r="M367" s="107"/>
      <c r="N367" s="197">
        <v>6210</v>
      </c>
    </row>
    <row r="368" spans="1:14" ht="15" hidden="1" customHeight="1" x14ac:dyDescent="0.25">
      <c r="A368" s="48">
        <f t="shared" si="108"/>
        <v>3241</v>
      </c>
      <c r="B368" s="49">
        <f t="shared" si="107"/>
        <v>72</v>
      </c>
      <c r="C368" s="65" t="str">
        <f t="shared" si="105"/>
        <v>091</v>
      </c>
      <c r="D368" s="65" t="str">
        <f t="shared" si="106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8"/>
      <c r="K368" s="107"/>
      <c r="L368" s="107"/>
      <c r="M368" s="107"/>
      <c r="N368" s="197">
        <v>7210</v>
      </c>
    </row>
    <row r="369" spans="1:14" ht="15" hidden="1" customHeight="1" x14ac:dyDescent="0.25">
      <c r="A369" s="48">
        <f t="shared" si="108"/>
        <v>3241</v>
      </c>
      <c r="B369" s="49">
        <f t="shared" si="107"/>
        <v>82</v>
      </c>
      <c r="C369" s="65" t="str">
        <f t="shared" si="105"/>
        <v>091</v>
      </c>
      <c r="D369" s="65" t="str">
        <f t="shared" si="106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39"/>
      <c r="K369" s="107"/>
      <c r="L369" s="107"/>
      <c r="M369" s="107"/>
      <c r="N369" s="197">
        <v>8210</v>
      </c>
    </row>
    <row r="370" spans="1:14" ht="25.5" hidden="1" customHeight="1" x14ac:dyDescent="0.25">
      <c r="A370" s="48">
        <f t="shared" si="108"/>
        <v>329</v>
      </c>
      <c r="B370" s="49" t="str">
        <f t="shared" si="107"/>
        <v xml:space="preserve"> </v>
      </c>
      <c r="C370" s="65" t="str">
        <f t="shared" si="105"/>
        <v xml:space="preserve">  </v>
      </c>
      <c r="D370" s="65" t="str">
        <f t="shared" si="106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2">SUM(K371:K412)</f>
        <v>0</v>
      </c>
      <c r="L370" s="69">
        <f t="shared" ref="L370" si="113">SUM(L371:L412)</f>
        <v>0</v>
      </c>
      <c r="M370" s="69">
        <f t="shared" ref="M370" si="114">SUM(M371:M412)</f>
        <v>0</v>
      </c>
      <c r="N370" s="197"/>
    </row>
    <row r="371" spans="1:14" ht="15" hidden="1" customHeight="1" x14ac:dyDescent="0.25">
      <c r="A371" s="48">
        <f t="shared" si="108"/>
        <v>3291</v>
      </c>
      <c r="B371" s="49">
        <f t="shared" si="107"/>
        <v>32</v>
      </c>
      <c r="C371" s="65" t="str">
        <f t="shared" si="105"/>
        <v>091</v>
      </c>
      <c r="D371" s="65" t="str">
        <f t="shared" si="106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7" t="s">
        <v>180</v>
      </c>
      <c r="K371" s="107"/>
      <c r="L371" s="107"/>
      <c r="M371" s="107"/>
      <c r="N371" s="197">
        <v>3210</v>
      </c>
    </row>
    <row r="372" spans="1:14" ht="15" hidden="1" customHeight="1" x14ac:dyDescent="0.25">
      <c r="A372" s="48">
        <f t="shared" si="108"/>
        <v>3291</v>
      </c>
      <c r="B372" s="49">
        <f t="shared" si="107"/>
        <v>49</v>
      </c>
      <c r="C372" s="65" t="str">
        <f t="shared" si="105"/>
        <v>091</v>
      </c>
      <c r="D372" s="65" t="str">
        <f t="shared" si="106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8"/>
      <c r="K372" s="107"/>
      <c r="L372" s="107"/>
      <c r="M372" s="107"/>
      <c r="N372" s="197">
        <v>4910</v>
      </c>
    </row>
    <row r="373" spans="1:14" ht="25.5" hidden="1" customHeight="1" x14ac:dyDescent="0.25">
      <c r="A373" s="48">
        <f t="shared" si="108"/>
        <v>3291</v>
      </c>
      <c r="B373" s="49">
        <f t="shared" si="107"/>
        <v>54</v>
      </c>
      <c r="C373" s="65" t="str">
        <f t="shared" si="105"/>
        <v>091</v>
      </c>
      <c r="D373" s="65" t="str">
        <f t="shared" si="106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8"/>
      <c r="K373" s="107"/>
      <c r="L373" s="107"/>
      <c r="M373" s="107"/>
      <c r="N373" s="197">
        <v>5410</v>
      </c>
    </row>
    <row r="374" spans="1:14" ht="15" hidden="1" customHeight="1" x14ac:dyDescent="0.25">
      <c r="A374" s="48">
        <f t="shared" si="108"/>
        <v>3291</v>
      </c>
      <c r="B374" s="49">
        <f t="shared" si="107"/>
        <v>62</v>
      </c>
      <c r="C374" s="65" t="str">
        <f t="shared" si="105"/>
        <v>091</v>
      </c>
      <c r="D374" s="65" t="str">
        <f t="shared" si="106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8"/>
      <c r="K374" s="107"/>
      <c r="L374" s="107"/>
      <c r="M374" s="107"/>
      <c r="N374" s="197">
        <v>6210</v>
      </c>
    </row>
    <row r="375" spans="1:14" ht="15" hidden="1" customHeight="1" x14ac:dyDescent="0.25">
      <c r="A375" s="48">
        <f t="shared" si="108"/>
        <v>3291</v>
      </c>
      <c r="B375" s="49">
        <f t="shared" si="107"/>
        <v>72</v>
      </c>
      <c r="C375" s="65" t="str">
        <f t="shared" si="105"/>
        <v>091</v>
      </c>
      <c r="D375" s="65" t="str">
        <f t="shared" si="106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8"/>
      <c r="K375" s="107"/>
      <c r="L375" s="107"/>
      <c r="M375" s="107"/>
      <c r="N375" s="197">
        <v>7210</v>
      </c>
    </row>
    <row r="376" spans="1:14" ht="15" hidden="1" customHeight="1" x14ac:dyDescent="0.25">
      <c r="A376" s="48">
        <f t="shared" si="108"/>
        <v>3291</v>
      </c>
      <c r="B376" s="49">
        <f t="shared" si="107"/>
        <v>82</v>
      </c>
      <c r="C376" s="65" t="str">
        <f t="shared" si="105"/>
        <v>091</v>
      </c>
      <c r="D376" s="65" t="str">
        <f t="shared" si="106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39"/>
      <c r="K376" s="107"/>
      <c r="L376" s="107"/>
      <c r="M376" s="107"/>
      <c r="N376" s="197">
        <v>8210</v>
      </c>
    </row>
    <row r="377" spans="1:14" ht="15" hidden="1" customHeight="1" x14ac:dyDescent="0.25">
      <c r="A377" s="48">
        <f t="shared" si="108"/>
        <v>3292</v>
      </c>
      <c r="B377" s="49">
        <f t="shared" si="107"/>
        <v>32</v>
      </c>
      <c r="C377" s="65" t="str">
        <f t="shared" si="105"/>
        <v>091</v>
      </c>
      <c r="D377" s="65" t="str">
        <f t="shared" si="106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7" t="s">
        <v>155</v>
      </c>
      <c r="K377" s="107"/>
      <c r="L377" s="107"/>
      <c r="M377" s="107"/>
      <c r="N377" s="197">
        <v>3210</v>
      </c>
    </row>
    <row r="378" spans="1:14" ht="15" hidden="1" customHeight="1" x14ac:dyDescent="0.25">
      <c r="A378" s="48">
        <f t="shared" si="108"/>
        <v>3292</v>
      </c>
      <c r="B378" s="49">
        <f t="shared" si="107"/>
        <v>49</v>
      </c>
      <c r="C378" s="65" t="str">
        <f t="shared" si="105"/>
        <v>091</v>
      </c>
      <c r="D378" s="65" t="str">
        <f t="shared" si="106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8"/>
      <c r="K378" s="107"/>
      <c r="L378" s="107"/>
      <c r="M378" s="107"/>
      <c r="N378" s="197">
        <v>4910</v>
      </c>
    </row>
    <row r="379" spans="1:14" ht="15" hidden="1" customHeight="1" x14ac:dyDescent="0.25">
      <c r="A379" s="48">
        <f t="shared" si="108"/>
        <v>3292</v>
      </c>
      <c r="B379" s="49">
        <f t="shared" si="107"/>
        <v>54</v>
      </c>
      <c r="C379" s="65" t="str">
        <f t="shared" si="105"/>
        <v>091</v>
      </c>
      <c r="D379" s="65" t="str">
        <f t="shared" si="106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8"/>
      <c r="K379" s="107"/>
      <c r="L379" s="107"/>
      <c r="M379" s="107"/>
      <c r="N379" s="197">
        <v>5410</v>
      </c>
    </row>
    <row r="380" spans="1:14" ht="15" hidden="1" customHeight="1" x14ac:dyDescent="0.25">
      <c r="A380" s="48">
        <f t="shared" si="108"/>
        <v>3292</v>
      </c>
      <c r="B380" s="49">
        <f t="shared" si="107"/>
        <v>62</v>
      </c>
      <c r="C380" s="65" t="str">
        <f t="shared" si="105"/>
        <v>091</v>
      </c>
      <c r="D380" s="65" t="str">
        <f t="shared" si="106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8"/>
      <c r="K380" s="107"/>
      <c r="L380" s="107"/>
      <c r="M380" s="107"/>
      <c r="N380" s="197">
        <v>6210</v>
      </c>
    </row>
    <row r="381" spans="1:14" ht="15" hidden="1" customHeight="1" x14ac:dyDescent="0.25">
      <c r="A381" s="48">
        <f t="shared" si="108"/>
        <v>3292</v>
      </c>
      <c r="B381" s="49">
        <f t="shared" si="107"/>
        <v>72</v>
      </c>
      <c r="C381" s="65" t="str">
        <f t="shared" si="105"/>
        <v>091</v>
      </c>
      <c r="D381" s="65" t="str">
        <f t="shared" si="106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8"/>
      <c r="K381" s="107"/>
      <c r="L381" s="107"/>
      <c r="M381" s="107"/>
      <c r="N381" s="197">
        <v>7210</v>
      </c>
    </row>
    <row r="382" spans="1:14" ht="15" hidden="1" customHeight="1" x14ac:dyDescent="0.25">
      <c r="A382" s="48">
        <f t="shared" si="108"/>
        <v>3292</v>
      </c>
      <c r="B382" s="49">
        <f t="shared" si="107"/>
        <v>82</v>
      </c>
      <c r="C382" s="65" t="str">
        <f t="shared" ref="C382:C445" si="115">IF(H382&gt;0,LEFT(E382,3),"  ")</f>
        <v>091</v>
      </c>
      <c r="D382" s="65" t="str">
        <f t="shared" ref="D382:D445" si="116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39"/>
      <c r="K382" s="107"/>
      <c r="L382" s="107"/>
      <c r="M382" s="107"/>
      <c r="N382" s="197">
        <v>8210</v>
      </c>
    </row>
    <row r="383" spans="1:14" ht="15" hidden="1" customHeight="1" x14ac:dyDescent="0.25">
      <c r="A383" s="48">
        <f t="shared" si="108"/>
        <v>3293</v>
      </c>
      <c r="B383" s="49">
        <f t="shared" si="107"/>
        <v>32</v>
      </c>
      <c r="C383" s="65" t="str">
        <f t="shared" si="115"/>
        <v>091</v>
      </c>
      <c r="D383" s="65" t="str">
        <f t="shared" si="116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7" t="s">
        <v>156</v>
      </c>
      <c r="K383" s="107"/>
      <c r="L383" s="107"/>
      <c r="M383" s="107"/>
      <c r="N383" s="197">
        <v>3210</v>
      </c>
    </row>
    <row r="384" spans="1:14" ht="15" hidden="1" customHeight="1" x14ac:dyDescent="0.25">
      <c r="A384" s="48">
        <f t="shared" si="108"/>
        <v>3293</v>
      </c>
      <c r="B384" s="49">
        <f t="shared" si="107"/>
        <v>49</v>
      </c>
      <c r="C384" s="65" t="str">
        <f t="shared" si="115"/>
        <v>091</v>
      </c>
      <c r="D384" s="65" t="str">
        <f t="shared" si="116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8"/>
      <c r="K384" s="107"/>
      <c r="L384" s="107"/>
      <c r="M384" s="107"/>
      <c r="N384" s="197">
        <v>4910</v>
      </c>
    </row>
    <row r="385" spans="1:14" ht="15" hidden="1" customHeight="1" x14ac:dyDescent="0.25">
      <c r="A385" s="48">
        <f t="shared" si="108"/>
        <v>3293</v>
      </c>
      <c r="B385" s="49">
        <f t="shared" si="107"/>
        <v>54</v>
      </c>
      <c r="C385" s="65" t="str">
        <f t="shared" si="115"/>
        <v>091</v>
      </c>
      <c r="D385" s="65" t="str">
        <f t="shared" si="116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8"/>
      <c r="K385" s="107"/>
      <c r="L385" s="107"/>
      <c r="M385" s="107"/>
      <c r="N385" s="197">
        <v>5410</v>
      </c>
    </row>
    <row r="386" spans="1:14" ht="15" hidden="1" customHeight="1" x14ac:dyDescent="0.25">
      <c r="A386" s="48">
        <f t="shared" si="108"/>
        <v>3293</v>
      </c>
      <c r="B386" s="49">
        <f t="shared" si="107"/>
        <v>62</v>
      </c>
      <c r="C386" s="65" t="str">
        <f t="shared" si="115"/>
        <v>091</v>
      </c>
      <c r="D386" s="65" t="str">
        <f t="shared" si="116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8"/>
      <c r="K386" s="107"/>
      <c r="L386" s="107"/>
      <c r="M386" s="107"/>
      <c r="N386" s="197">
        <v>6210</v>
      </c>
    </row>
    <row r="387" spans="1:14" ht="15" hidden="1" customHeight="1" x14ac:dyDescent="0.25">
      <c r="A387" s="48">
        <f t="shared" si="108"/>
        <v>3293</v>
      </c>
      <c r="B387" s="49">
        <f t="shared" si="107"/>
        <v>72</v>
      </c>
      <c r="C387" s="65" t="str">
        <f t="shared" si="115"/>
        <v>091</v>
      </c>
      <c r="D387" s="65" t="str">
        <f t="shared" si="116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8"/>
      <c r="K387" s="107"/>
      <c r="L387" s="107"/>
      <c r="M387" s="107"/>
      <c r="N387" s="197">
        <v>7210</v>
      </c>
    </row>
    <row r="388" spans="1:14" ht="15" hidden="1" customHeight="1" x14ac:dyDescent="0.25">
      <c r="A388" s="48">
        <f t="shared" si="108"/>
        <v>3293</v>
      </c>
      <c r="B388" s="49">
        <f t="shared" si="107"/>
        <v>82</v>
      </c>
      <c r="C388" s="65" t="str">
        <f t="shared" si="115"/>
        <v>091</v>
      </c>
      <c r="D388" s="65" t="str">
        <f t="shared" si="116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39"/>
      <c r="K388" s="107"/>
      <c r="L388" s="107"/>
      <c r="M388" s="107"/>
      <c r="N388" s="197">
        <v>8210</v>
      </c>
    </row>
    <row r="389" spans="1:14" ht="15" hidden="1" customHeight="1" x14ac:dyDescent="0.25">
      <c r="A389" s="48">
        <f t="shared" si="108"/>
        <v>3294</v>
      </c>
      <c r="B389" s="49">
        <f t="shared" si="107"/>
        <v>32</v>
      </c>
      <c r="C389" s="65" t="str">
        <f t="shared" si="115"/>
        <v>091</v>
      </c>
      <c r="D389" s="65" t="str">
        <f t="shared" si="116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7" t="s">
        <v>157</v>
      </c>
      <c r="K389" s="107"/>
      <c r="L389" s="107"/>
      <c r="M389" s="107"/>
      <c r="N389" s="197">
        <v>3210</v>
      </c>
    </row>
    <row r="390" spans="1:14" ht="15" hidden="1" customHeight="1" x14ac:dyDescent="0.25">
      <c r="A390" s="48">
        <f t="shared" si="108"/>
        <v>3294</v>
      </c>
      <c r="B390" s="49">
        <f t="shared" si="107"/>
        <v>49</v>
      </c>
      <c r="C390" s="65" t="str">
        <f t="shared" si="115"/>
        <v>091</v>
      </c>
      <c r="D390" s="65" t="str">
        <f t="shared" si="116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8"/>
      <c r="K390" s="107"/>
      <c r="L390" s="107"/>
      <c r="M390" s="107"/>
      <c r="N390" s="197">
        <v>4910</v>
      </c>
    </row>
    <row r="391" spans="1:14" ht="15" hidden="1" customHeight="1" x14ac:dyDescent="0.25">
      <c r="A391" s="48">
        <f t="shared" si="108"/>
        <v>3294</v>
      </c>
      <c r="B391" s="49">
        <f t="shared" si="107"/>
        <v>54</v>
      </c>
      <c r="C391" s="65" t="str">
        <f t="shared" si="115"/>
        <v>091</v>
      </c>
      <c r="D391" s="65" t="str">
        <f t="shared" si="116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8"/>
      <c r="K391" s="107"/>
      <c r="L391" s="107"/>
      <c r="M391" s="107"/>
      <c r="N391" s="197">
        <v>5410</v>
      </c>
    </row>
    <row r="392" spans="1:14" ht="15" hidden="1" customHeight="1" x14ac:dyDescent="0.25">
      <c r="A392" s="48">
        <f t="shared" si="108"/>
        <v>3294</v>
      </c>
      <c r="B392" s="49">
        <f t="shared" ref="B392:B505" si="117">IF(H392&gt;0,F392," ")</f>
        <v>62</v>
      </c>
      <c r="C392" s="65" t="str">
        <f t="shared" si="115"/>
        <v>091</v>
      </c>
      <c r="D392" s="65" t="str">
        <f t="shared" si="116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8"/>
      <c r="K392" s="107"/>
      <c r="L392" s="107"/>
      <c r="M392" s="107"/>
      <c r="N392" s="197">
        <v>6210</v>
      </c>
    </row>
    <row r="393" spans="1:14" ht="15" hidden="1" customHeight="1" x14ac:dyDescent="0.25">
      <c r="A393" s="48">
        <f t="shared" si="108"/>
        <v>3294</v>
      </c>
      <c r="B393" s="49">
        <f t="shared" si="117"/>
        <v>72</v>
      </c>
      <c r="C393" s="65" t="str">
        <f t="shared" si="115"/>
        <v>091</v>
      </c>
      <c r="D393" s="65" t="str">
        <f t="shared" si="116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8"/>
      <c r="K393" s="107"/>
      <c r="L393" s="107"/>
      <c r="M393" s="107"/>
      <c r="N393" s="197">
        <v>7210</v>
      </c>
    </row>
    <row r="394" spans="1:14" ht="15" hidden="1" customHeight="1" x14ac:dyDescent="0.25">
      <c r="A394" s="48">
        <f t="shared" si="108"/>
        <v>3294</v>
      </c>
      <c r="B394" s="49">
        <f t="shared" si="117"/>
        <v>82</v>
      </c>
      <c r="C394" s="65" t="str">
        <f t="shared" si="115"/>
        <v>091</v>
      </c>
      <c r="D394" s="65" t="str">
        <f t="shared" si="116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39"/>
      <c r="K394" s="107"/>
      <c r="L394" s="107"/>
      <c r="M394" s="107"/>
      <c r="N394" s="197">
        <v>8210</v>
      </c>
    </row>
    <row r="395" spans="1:14" ht="15" hidden="1" customHeight="1" x14ac:dyDescent="0.25">
      <c r="A395" s="48">
        <f t="shared" si="108"/>
        <v>3295</v>
      </c>
      <c r="B395" s="49">
        <f t="shared" si="117"/>
        <v>32</v>
      </c>
      <c r="C395" s="65" t="str">
        <f t="shared" si="115"/>
        <v>091</v>
      </c>
      <c r="D395" s="65" t="str">
        <f t="shared" si="116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7" t="s">
        <v>158</v>
      </c>
      <c r="K395" s="107"/>
      <c r="L395" s="107"/>
      <c r="M395" s="107"/>
      <c r="N395" s="197">
        <v>3210</v>
      </c>
    </row>
    <row r="396" spans="1:14" ht="15" hidden="1" customHeight="1" x14ac:dyDescent="0.25">
      <c r="A396" s="48">
        <f t="shared" si="108"/>
        <v>3295</v>
      </c>
      <c r="B396" s="49">
        <f t="shared" si="117"/>
        <v>49</v>
      </c>
      <c r="C396" s="65" t="str">
        <f t="shared" si="115"/>
        <v>091</v>
      </c>
      <c r="D396" s="65" t="str">
        <f t="shared" si="116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8"/>
      <c r="K396" s="107"/>
      <c r="L396" s="107"/>
      <c r="M396" s="107"/>
      <c r="N396" s="197">
        <v>4910</v>
      </c>
    </row>
    <row r="397" spans="1:14" ht="15" hidden="1" customHeight="1" x14ac:dyDescent="0.25">
      <c r="A397" s="48">
        <f t="shared" si="108"/>
        <v>3295</v>
      </c>
      <c r="B397" s="49">
        <f t="shared" si="117"/>
        <v>54</v>
      </c>
      <c r="C397" s="65" t="str">
        <f t="shared" si="115"/>
        <v>091</v>
      </c>
      <c r="D397" s="65" t="str">
        <f t="shared" si="116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8"/>
      <c r="K397" s="107"/>
      <c r="L397" s="107"/>
      <c r="M397" s="107"/>
      <c r="N397" s="197">
        <v>5410</v>
      </c>
    </row>
    <row r="398" spans="1:14" ht="15" hidden="1" customHeight="1" x14ac:dyDescent="0.25">
      <c r="A398" s="48">
        <f t="shared" si="108"/>
        <v>3295</v>
      </c>
      <c r="B398" s="49">
        <f t="shared" si="117"/>
        <v>62</v>
      </c>
      <c r="C398" s="65" t="str">
        <f t="shared" si="115"/>
        <v>091</v>
      </c>
      <c r="D398" s="65" t="str">
        <f t="shared" si="116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8"/>
      <c r="K398" s="107"/>
      <c r="L398" s="107"/>
      <c r="M398" s="107"/>
      <c r="N398" s="197">
        <v>6210</v>
      </c>
    </row>
    <row r="399" spans="1:14" ht="15" hidden="1" customHeight="1" x14ac:dyDescent="0.25">
      <c r="A399" s="48">
        <f t="shared" si="108"/>
        <v>3295</v>
      </c>
      <c r="B399" s="49">
        <f t="shared" si="117"/>
        <v>72</v>
      </c>
      <c r="C399" s="65" t="str">
        <f t="shared" si="115"/>
        <v>091</v>
      </c>
      <c r="D399" s="65" t="str">
        <f t="shared" si="116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8"/>
      <c r="K399" s="107"/>
      <c r="L399" s="107"/>
      <c r="M399" s="107"/>
      <c r="N399" s="197">
        <v>7210</v>
      </c>
    </row>
    <row r="400" spans="1:14" ht="15" hidden="1" customHeight="1" x14ac:dyDescent="0.25">
      <c r="A400" s="48">
        <f t="shared" si="108"/>
        <v>3295</v>
      </c>
      <c r="B400" s="49">
        <f t="shared" si="117"/>
        <v>82</v>
      </c>
      <c r="C400" s="65" t="str">
        <f t="shared" si="115"/>
        <v>091</v>
      </c>
      <c r="D400" s="65" t="str">
        <f t="shared" si="116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39"/>
      <c r="K400" s="107"/>
      <c r="L400" s="107"/>
      <c r="M400" s="107"/>
      <c r="N400" s="197">
        <v>8210</v>
      </c>
    </row>
    <row r="401" spans="1:14" ht="15" hidden="1" customHeight="1" x14ac:dyDescent="0.25">
      <c r="A401" s="48">
        <f t="shared" si="108"/>
        <v>3296</v>
      </c>
      <c r="B401" s="49">
        <f t="shared" si="117"/>
        <v>32</v>
      </c>
      <c r="C401" s="65" t="str">
        <f t="shared" si="115"/>
        <v>091</v>
      </c>
      <c r="D401" s="65" t="str">
        <f t="shared" si="116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7" t="s">
        <v>230</v>
      </c>
      <c r="K401" s="107"/>
      <c r="L401" s="107"/>
      <c r="M401" s="107"/>
      <c r="N401" s="197">
        <v>3210</v>
      </c>
    </row>
    <row r="402" spans="1:14" ht="15" hidden="1" customHeight="1" x14ac:dyDescent="0.25">
      <c r="A402" s="48">
        <f t="shared" si="108"/>
        <v>3296</v>
      </c>
      <c r="B402" s="49">
        <f t="shared" si="117"/>
        <v>49</v>
      </c>
      <c r="C402" s="65" t="str">
        <f t="shared" si="115"/>
        <v>091</v>
      </c>
      <c r="D402" s="65" t="str">
        <f t="shared" si="116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8"/>
      <c r="K402" s="107"/>
      <c r="L402" s="107"/>
      <c r="M402" s="107"/>
      <c r="N402" s="197">
        <v>4910</v>
      </c>
    </row>
    <row r="403" spans="1:14" ht="25.5" hidden="1" customHeight="1" x14ac:dyDescent="0.25">
      <c r="A403" s="48">
        <f t="shared" si="108"/>
        <v>3296</v>
      </c>
      <c r="B403" s="49">
        <f t="shared" si="117"/>
        <v>54</v>
      </c>
      <c r="C403" s="65" t="str">
        <f t="shared" si="115"/>
        <v>091</v>
      </c>
      <c r="D403" s="65" t="str">
        <f t="shared" si="116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8"/>
      <c r="K403" s="107"/>
      <c r="L403" s="107"/>
      <c r="M403" s="107"/>
      <c r="N403" s="197">
        <v>5410</v>
      </c>
    </row>
    <row r="404" spans="1:14" ht="15" hidden="1" customHeight="1" x14ac:dyDescent="0.25">
      <c r="A404" s="48">
        <f t="shared" si="108"/>
        <v>3296</v>
      </c>
      <c r="B404" s="49">
        <f t="shared" si="117"/>
        <v>62</v>
      </c>
      <c r="C404" s="65" t="str">
        <f t="shared" si="115"/>
        <v>091</v>
      </c>
      <c r="D404" s="65" t="str">
        <f t="shared" si="116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8"/>
      <c r="K404" s="107"/>
      <c r="L404" s="107"/>
      <c r="M404" s="107"/>
      <c r="N404" s="197">
        <v>6210</v>
      </c>
    </row>
    <row r="405" spans="1:14" ht="15" hidden="1" customHeight="1" x14ac:dyDescent="0.25">
      <c r="A405" s="48">
        <f t="shared" si="108"/>
        <v>3296</v>
      </c>
      <c r="B405" s="49">
        <f t="shared" si="117"/>
        <v>72</v>
      </c>
      <c r="C405" s="65" t="str">
        <f t="shared" si="115"/>
        <v>091</v>
      </c>
      <c r="D405" s="65" t="str">
        <f t="shared" si="116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8"/>
      <c r="K405" s="107"/>
      <c r="L405" s="107"/>
      <c r="M405" s="107"/>
      <c r="N405" s="197">
        <v>7210</v>
      </c>
    </row>
    <row r="406" spans="1:14" ht="15" hidden="1" customHeight="1" x14ac:dyDescent="0.25">
      <c r="A406" s="48">
        <f t="shared" si="108"/>
        <v>3296</v>
      </c>
      <c r="B406" s="49">
        <f t="shared" si="117"/>
        <v>82</v>
      </c>
      <c r="C406" s="65" t="str">
        <f t="shared" si="115"/>
        <v>091</v>
      </c>
      <c r="D406" s="65" t="str">
        <f t="shared" si="116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39"/>
      <c r="K406" s="107"/>
      <c r="L406" s="107"/>
      <c r="M406" s="107"/>
      <c r="N406" s="197">
        <v>8210</v>
      </c>
    </row>
    <row r="407" spans="1:14" ht="15" hidden="1" customHeight="1" x14ac:dyDescent="0.25">
      <c r="A407" s="48">
        <f t="shared" si="108"/>
        <v>3299</v>
      </c>
      <c r="B407" s="49">
        <f t="shared" si="117"/>
        <v>32</v>
      </c>
      <c r="C407" s="65" t="str">
        <f t="shared" si="115"/>
        <v>091</v>
      </c>
      <c r="D407" s="65" t="str">
        <f t="shared" si="116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7" t="s">
        <v>154</v>
      </c>
      <c r="K407" s="107"/>
      <c r="L407" s="107"/>
      <c r="M407" s="107"/>
      <c r="N407" s="197">
        <v>3210</v>
      </c>
    </row>
    <row r="408" spans="1:14" ht="15" hidden="1" customHeight="1" x14ac:dyDescent="0.25">
      <c r="A408" s="48">
        <f t="shared" si="108"/>
        <v>3299</v>
      </c>
      <c r="B408" s="49">
        <f t="shared" si="117"/>
        <v>49</v>
      </c>
      <c r="C408" s="65" t="str">
        <f t="shared" si="115"/>
        <v>091</v>
      </c>
      <c r="D408" s="65" t="str">
        <f t="shared" si="116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8"/>
      <c r="K408" s="107"/>
      <c r="L408" s="107"/>
      <c r="M408" s="107"/>
      <c r="N408" s="197">
        <v>4910</v>
      </c>
    </row>
    <row r="409" spans="1:14" ht="15" hidden="1" customHeight="1" x14ac:dyDescent="0.25">
      <c r="A409" s="48">
        <f t="shared" si="108"/>
        <v>3299</v>
      </c>
      <c r="B409" s="49">
        <f t="shared" si="117"/>
        <v>54</v>
      </c>
      <c r="C409" s="65" t="str">
        <f t="shared" si="115"/>
        <v>091</v>
      </c>
      <c r="D409" s="65" t="str">
        <f t="shared" si="116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8"/>
      <c r="K409" s="107"/>
      <c r="L409" s="107"/>
      <c r="M409" s="107"/>
      <c r="N409" s="197">
        <v>5410</v>
      </c>
    </row>
    <row r="410" spans="1:14" ht="15" hidden="1" customHeight="1" x14ac:dyDescent="0.25">
      <c r="A410" s="48">
        <f t="shared" si="108"/>
        <v>3299</v>
      </c>
      <c r="B410" s="49">
        <f t="shared" si="117"/>
        <v>62</v>
      </c>
      <c r="C410" s="65" t="str">
        <f t="shared" si="115"/>
        <v>091</v>
      </c>
      <c r="D410" s="65" t="str">
        <f t="shared" si="116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8"/>
      <c r="K410" s="107"/>
      <c r="L410" s="107"/>
      <c r="M410" s="107"/>
      <c r="N410" s="197">
        <v>6210</v>
      </c>
    </row>
    <row r="411" spans="1:14" ht="25.5" hidden="1" customHeight="1" x14ac:dyDescent="0.25">
      <c r="A411" s="48">
        <f t="shared" si="108"/>
        <v>3299</v>
      </c>
      <c r="B411" s="49">
        <f t="shared" si="117"/>
        <v>72</v>
      </c>
      <c r="C411" s="65" t="str">
        <f t="shared" si="115"/>
        <v>091</v>
      </c>
      <c r="D411" s="65" t="str">
        <f t="shared" si="116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8"/>
      <c r="K411" s="107"/>
      <c r="L411" s="107"/>
      <c r="M411" s="107"/>
      <c r="N411" s="197">
        <v>7210</v>
      </c>
    </row>
    <row r="412" spans="1:14" ht="15" hidden="1" customHeight="1" x14ac:dyDescent="0.25">
      <c r="A412" s="48">
        <f t="shared" si="108"/>
        <v>3299</v>
      </c>
      <c r="B412" s="49">
        <f t="shared" si="117"/>
        <v>82</v>
      </c>
      <c r="C412" s="65" t="str">
        <f t="shared" si="115"/>
        <v>091</v>
      </c>
      <c r="D412" s="65" t="str">
        <f t="shared" si="116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39"/>
      <c r="K412" s="107"/>
      <c r="L412" s="107"/>
      <c r="M412" s="107"/>
      <c r="N412" s="197">
        <v>8210</v>
      </c>
    </row>
    <row r="413" spans="1:14" ht="15" hidden="1" customHeight="1" x14ac:dyDescent="0.25">
      <c r="A413" s="48">
        <f t="shared" si="108"/>
        <v>34</v>
      </c>
      <c r="B413" s="49" t="str">
        <f t="shared" si="117"/>
        <v xml:space="preserve"> </v>
      </c>
      <c r="C413" s="65" t="str">
        <f t="shared" si="115"/>
        <v xml:space="preserve">  </v>
      </c>
      <c r="D413" s="65" t="str">
        <f t="shared" si="116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8">SUM(K414)</f>
        <v>0</v>
      </c>
      <c r="L413" s="69">
        <f>SUM(L414)</f>
        <v>0</v>
      </c>
      <c r="M413" s="69">
        <f>SUM(M414)</f>
        <v>0</v>
      </c>
      <c r="N413" s="197"/>
    </row>
    <row r="414" spans="1:14" ht="15" hidden="1" customHeight="1" x14ac:dyDescent="0.25">
      <c r="A414" s="48">
        <f t="shared" si="108"/>
        <v>343</v>
      </c>
      <c r="B414" s="49" t="str">
        <f t="shared" si="117"/>
        <v xml:space="preserve"> </v>
      </c>
      <c r="C414" s="65" t="str">
        <f t="shared" si="115"/>
        <v xml:space="preserve">  </v>
      </c>
      <c r="D414" s="65" t="str">
        <f t="shared" si="116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9">SUM(K415:K438)</f>
        <v>0</v>
      </c>
      <c r="L414" s="69">
        <f t="shared" ref="L414" si="120">SUM(L415:L438)</f>
        <v>0</v>
      </c>
      <c r="M414" s="69">
        <f t="shared" ref="M414" si="121">SUM(M415:M438)</f>
        <v>0</v>
      </c>
      <c r="N414" s="197"/>
    </row>
    <row r="415" spans="1:14" ht="15" hidden="1" customHeight="1" x14ac:dyDescent="0.25">
      <c r="A415" s="48">
        <f t="shared" si="108"/>
        <v>3431</v>
      </c>
      <c r="B415" s="49">
        <f t="shared" si="117"/>
        <v>32</v>
      </c>
      <c r="C415" s="65" t="str">
        <f t="shared" si="115"/>
        <v>091</v>
      </c>
      <c r="D415" s="65" t="str">
        <f t="shared" si="116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7" t="s">
        <v>161</v>
      </c>
      <c r="K415" s="107"/>
      <c r="L415" s="107"/>
      <c r="M415" s="107"/>
      <c r="N415" s="197">
        <v>3210</v>
      </c>
    </row>
    <row r="416" spans="1:14" ht="15" hidden="1" customHeight="1" x14ac:dyDescent="0.25">
      <c r="A416" s="48">
        <f t="shared" si="108"/>
        <v>3431</v>
      </c>
      <c r="B416" s="49">
        <f t="shared" si="117"/>
        <v>49</v>
      </c>
      <c r="C416" s="65" t="str">
        <f t="shared" si="115"/>
        <v>091</v>
      </c>
      <c r="D416" s="65" t="str">
        <f t="shared" si="116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8"/>
      <c r="K416" s="107"/>
      <c r="L416" s="107"/>
      <c r="M416" s="107"/>
      <c r="N416" s="197">
        <v>4910</v>
      </c>
    </row>
    <row r="417" spans="1:14" ht="25.5" hidden="1" customHeight="1" x14ac:dyDescent="0.25">
      <c r="A417" s="48">
        <f t="shared" si="108"/>
        <v>3431</v>
      </c>
      <c r="B417" s="49">
        <f t="shared" si="117"/>
        <v>54</v>
      </c>
      <c r="C417" s="65" t="str">
        <f t="shared" si="115"/>
        <v>091</v>
      </c>
      <c r="D417" s="65" t="str">
        <f t="shared" si="116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8"/>
      <c r="K417" s="107"/>
      <c r="L417" s="107"/>
      <c r="M417" s="107"/>
      <c r="N417" s="197">
        <v>5410</v>
      </c>
    </row>
    <row r="418" spans="1:14" ht="15" hidden="1" customHeight="1" x14ac:dyDescent="0.25">
      <c r="A418" s="48">
        <f t="shared" si="108"/>
        <v>3431</v>
      </c>
      <c r="B418" s="49">
        <f t="shared" si="117"/>
        <v>62</v>
      </c>
      <c r="C418" s="65" t="str">
        <f t="shared" si="115"/>
        <v>091</v>
      </c>
      <c r="D418" s="65" t="str">
        <f t="shared" si="116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8"/>
      <c r="K418" s="107"/>
      <c r="L418" s="107"/>
      <c r="M418" s="107"/>
      <c r="N418" s="197">
        <v>6210</v>
      </c>
    </row>
    <row r="419" spans="1:14" ht="15" hidden="1" customHeight="1" x14ac:dyDescent="0.25">
      <c r="A419" s="48">
        <f t="shared" si="108"/>
        <v>3431</v>
      </c>
      <c r="B419" s="49">
        <f t="shared" si="117"/>
        <v>72</v>
      </c>
      <c r="C419" s="65" t="str">
        <f t="shared" si="115"/>
        <v>091</v>
      </c>
      <c r="D419" s="65" t="str">
        <f t="shared" si="116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8"/>
      <c r="K419" s="107"/>
      <c r="L419" s="107"/>
      <c r="M419" s="107"/>
      <c r="N419" s="197">
        <v>7210</v>
      </c>
    </row>
    <row r="420" spans="1:14" ht="15" hidden="1" customHeight="1" x14ac:dyDescent="0.25">
      <c r="A420" s="48">
        <f t="shared" si="108"/>
        <v>3431</v>
      </c>
      <c r="B420" s="49">
        <f t="shared" si="117"/>
        <v>82</v>
      </c>
      <c r="C420" s="65" t="str">
        <f t="shared" si="115"/>
        <v>091</v>
      </c>
      <c r="D420" s="65" t="str">
        <f t="shared" si="116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39"/>
      <c r="K420" s="107"/>
      <c r="L420" s="107"/>
      <c r="M420" s="107"/>
      <c r="N420" s="197">
        <v>8210</v>
      </c>
    </row>
    <row r="421" spans="1:14" ht="15" hidden="1" customHeight="1" x14ac:dyDescent="0.25">
      <c r="A421" s="48">
        <f t="shared" ref="A421:A484" si="122">G421</f>
        <v>3432</v>
      </c>
      <c r="B421" s="49">
        <f t="shared" si="117"/>
        <v>32</v>
      </c>
      <c r="C421" s="65" t="str">
        <f t="shared" si="115"/>
        <v>091</v>
      </c>
      <c r="D421" s="65" t="str">
        <f t="shared" si="116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7" t="s">
        <v>162</v>
      </c>
      <c r="K421" s="107"/>
      <c r="L421" s="107"/>
      <c r="M421" s="107"/>
      <c r="N421" s="197">
        <v>3210</v>
      </c>
    </row>
    <row r="422" spans="1:14" ht="15" hidden="1" customHeight="1" x14ac:dyDescent="0.25">
      <c r="A422" s="48">
        <f t="shared" si="122"/>
        <v>3432</v>
      </c>
      <c r="B422" s="49">
        <f t="shared" si="117"/>
        <v>49</v>
      </c>
      <c r="C422" s="65" t="str">
        <f t="shared" si="115"/>
        <v>091</v>
      </c>
      <c r="D422" s="65" t="str">
        <f t="shared" si="116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8"/>
      <c r="K422" s="107"/>
      <c r="L422" s="107"/>
      <c r="M422" s="107"/>
      <c r="N422" s="197">
        <v>4910</v>
      </c>
    </row>
    <row r="423" spans="1:14" ht="15" hidden="1" customHeight="1" x14ac:dyDescent="0.25">
      <c r="A423" s="48">
        <f t="shared" si="122"/>
        <v>3432</v>
      </c>
      <c r="B423" s="49">
        <f t="shared" si="117"/>
        <v>54</v>
      </c>
      <c r="C423" s="65" t="str">
        <f t="shared" si="115"/>
        <v>091</v>
      </c>
      <c r="D423" s="65" t="str">
        <f t="shared" si="116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8"/>
      <c r="K423" s="107"/>
      <c r="L423" s="107"/>
      <c r="M423" s="107"/>
      <c r="N423" s="197">
        <v>5410</v>
      </c>
    </row>
    <row r="424" spans="1:14" ht="15" hidden="1" customHeight="1" x14ac:dyDescent="0.25">
      <c r="A424" s="48">
        <f t="shared" si="122"/>
        <v>3432</v>
      </c>
      <c r="B424" s="49">
        <f t="shared" si="117"/>
        <v>62</v>
      </c>
      <c r="C424" s="65" t="str">
        <f t="shared" si="115"/>
        <v>091</v>
      </c>
      <c r="D424" s="65" t="str">
        <f t="shared" si="116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8"/>
      <c r="K424" s="107"/>
      <c r="L424" s="107"/>
      <c r="M424" s="107"/>
      <c r="N424" s="197">
        <v>6210</v>
      </c>
    </row>
    <row r="425" spans="1:14" ht="15" hidden="1" customHeight="1" x14ac:dyDescent="0.25">
      <c r="A425" s="48">
        <f t="shared" si="122"/>
        <v>3432</v>
      </c>
      <c r="B425" s="49">
        <f t="shared" si="117"/>
        <v>72</v>
      </c>
      <c r="C425" s="65" t="str">
        <f t="shared" si="115"/>
        <v>091</v>
      </c>
      <c r="D425" s="65" t="str">
        <f t="shared" si="116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8"/>
      <c r="K425" s="107"/>
      <c r="L425" s="107"/>
      <c r="M425" s="107"/>
      <c r="N425" s="197">
        <v>7210</v>
      </c>
    </row>
    <row r="426" spans="1:14" ht="15" hidden="1" customHeight="1" x14ac:dyDescent="0.25">
      <c r="A426" s="48">
        <f t="shared" si="122"/>
        <v>3432</v>
      </c>
      <c r="B426" s="49">
        <f t="shared" si="117"/>
        <v>82</v>
      </c>
      <c r="C426" s="65" t="str">
        <f t="shared" si="115"/>
        <v>091</v>
      </c>
      <c r="D426" s="65" t="str">
        <f t="shared" si="116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39"/>
      <c r="K426" s="107"/>
      <c r="L426" s="107"/>
      <c r="M426" s="107"/>
      <c r="N426" s="197">
        <v>8210</v>
      </c>
    </row>
    <row r="427" spans="1:14" ht="15" hidden="1" customHeight="1" x14ac:dyDescent="0.25">
      <c r="A427" s="48">
        <f t="shared" si="122"/>
        <v>3433</v>
      </c>
      <c r="B427" s="49">
        <f t="shared" si="117"/>
        <v>32</v>
      </c>
      <c r="C427" s="65" t="str">
        <f t="shared" si="115"/>
        <v>091</v>
      </c>
      <c r="D427" s="65" t="str">
        <f t="shared" si="116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7" t="s">
        <v>177</v>
      </c>
      <c r="K427" s="107"/>
      <c r="L427" s="107"/>
      <c r="M427" s="107"/>
      <c r="N427" s="197">
        <v>3210</v>
      </c>
    </row>
    <row r="428" spans="1:14" ht="15" hidden="1" customHeight="1" x14ac:dyDescent="0.25">
      <c r="A428" s="48">
        <f t="shared" si="122"/>
        <v>3433</v>
      </c>
      <c r="B428" s="49">
        <f t="shared" si="117"/>
        <v>49</v>
      </c>
      <c r="C428" s="65" t="str">
        <f t="shared" si="115"/>
        <v>091</v>
      </c>
      <c r="D428" s="65" t="str">
        <f t="shared" si="116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8"/>
      <c r="K428" s="107"/>
      <c r="L428" s="107"/>
      <c r="M428" s="107"/>
      <c r="N428" s="197">
        <v>4910</v>
      </c>
    </row>
    <row r="429" spans="1:14" ht="25.5" hidden="1" customHeight="1" x14ac:dyDescent="0.25">
      <c r="A429" s="48">
        <f t="shared" si="122"/>
        <v>3433</v>
      </c>
      <c r="B429" s="49">
        <f t="shared" si="117"/>
        <v>54</v>
      </c>
      <c r="C429" s="65" t="str">
        <f t="shared" si="115"/>
        <v>091</v>
      </c>
      <c r="D429" s="65" t="str">
        <f t="shared" si="116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8"/>
      <c r="K429" s="107"/>
      <c r="L429" s="107"/>
      <c r="M429" s="107"/>
      <c r="N429" s="197">
        <v>5410</v>
      </c>
    </row>
    <row r="430" spans="1:14" ht="15" hidden="1" customHeight="1" x14ac:dyDescent="0.25">
      <c r="A430" s="48">
        <f t="shared" si="122"/>
        <v>3433</v>
      </c>
      <c r="B430" s="49">
        <f t="shared" si="117"/>
        <v>62</v>
      </c>
      <c r="C430" s="65" t="str">
        <f t="shared" si="115"/>
        <v>091</v>
      </c>
      <c r="D430" s="65" t="str">
        <f t="shared" si="116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8"/>
      <c r="K430" s="107"/>
      <c r="L430" s="107"/>
      <c r="M430" s="107"/>
      <c r="N430" s="197">
        <v>6210</v>
      </c>
    </row>
    <row r="431" spans="1:14" ht="15" hidden="1" customHeight="1" x14ac:dyDescent="0.25">
      <c r="A431" s="48">
        <f t="shared" si="122"/>
        <v>3433</v>
      </c>
      <c r="B431" s="49">
        <f t="shared" si="117"/>
        <v>72</v>
      </c>
      <c r="C431" s="65" t="str">
        <f t="shared" si="115"/>
        <v>091</v>
      </c>
      <c r="D431" s="65" t="str">
        <f t="shared" si="116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8"/>
      <c r="K431" s="107"/>
      <c r="L431" s="107"/>
      <c r="M431" s="107"/>
      <c r="N431" s="197">
        <v>7210</v>
      </c>
    </row>
    <row r="432" spans="1:14" ht="15" hidden="1" customHeight="1" x14ac:dyDescent="0.25">
      <c r="A432" s="48">
        <f t="shared" si="122"/>
        <v>3433</v>
      </c>
      <c r="B432" s="49">
        <f t="shared" si="117"/>
        <v>82</v>
      </c>
      <c r="C432" s="65" t="str">
        <f t="shared" si="115"/>
        <v>091</v>
      </c>
      <c r="D432" s="65" t="str">
        <f t="shared" si="116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39"/>
      <c r="K432" s="107"/>
      <c r="L432" s="107"/>
      <c r="M432" s="107"/>
      <c r="N432" s="197">
        <v>8210</v>
      </c>
    </row>
    <row r="433" spans="1:14" ht="15" hidden="1" customHeight="1" x14ac:dyDescent="0.25">
      <c r="A433" s="48">
        <f t="shared" si="122"/>
        <v>3434</v>
      </c>
      <c r="B433" s="49">
        <f t="shared" si="117"/>
        <v>32</v>
      </c>
      <c r="C433" s="65" t="str">
        <f t="shared" si="115"/>
        <v>091</v>
      </c>
      <c r="D433" s="65" t="str">
        <f t="shared" si="116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7" t="s">
        <v>199</v>
      </c>
      <c r="K433" s="107"/>
      <c r="L433" s="107"/>
      <c r="M433" s="107"/>
      <c r="N433" s="197">
        <v>3210</v>
      </c>
    </row>
    <row r="434" spans="1:14" ht="15" hidden="1" customHeight="1" x14ac:dyDescent="0.25">
      <c r="A434" s="48">
        <f t="shared" si="122"/>
        <v>3434</v>
      </c>
      <c r="B434" s="49">
        <f t="shared" si="117"/>
        <v>49</v>
      </c>
      <c r="C434" s="65" t="str">
        <f t="shared" si="115"/>
        <v>091</v>
      </c>
      <c r="D434" s="65" t="str">
        <f t="shared" si="116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8"/>
      <c r="K434" s="107"/>
      <c r="L434" s="107"/>
      <c r="M434" s="107"/>
      <c r="N434" s="197">
        <v>4910</v>
      </c>
    </row>
    <row r="435" spans="1:14" ht="15" hidden="1" customHeight="1" x14ac:dyDescent="0.25">
      <c r="A435" s="48">
        <f t="shared" si="122"/>
        <v>3434</v>
      </c>
      <c r="B435" s="49">
        <f t="shared" si="117"/>
        <v>54</v>
      </c>
      <c r="C435" s="65" t="str">
        <f t="shared" si="115"/>
        <v>091</v>
      </c>
      <c r="D435" s="65" t="str">
        <f t="shared" si="116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8"/>
      <c r="K435" s="107"/>
      <c r="L435" s="107"/>
      <c r="M435" s="107"/>
      <c r="N435" s="197">
        <v>5410</v>
      </c>
    </row>
    <row r="436" spans="1:14" ht="15" hidden="1" customHeight="1" x14ac:dyDescent="0.25">
      <c r="A436" s="48">
        <f t="shared" si="122"/>
        <v>3434</v>
      </c>
      <c r="B436" s="49">
        <f t="shared" si="117"/>
        <v>62</v>
      </c>
      <c r="C436" s="65" t="str">
        <f t="shared" si="115"/>
        <v>091</v>
      </c>
      <c r="D436" s="65" t="str">
        <f t="shared" si="116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8"/>
      <c r="K436" s="107"/>
      <c r="L436" s="107"/>
      <c r="M436" s="107"/>
      <c r="N436" s="197">
        <v>6210</v>
      </c>
    </row>
    <row r="437" spans="1:14" ht="25.5" hidden="1" customHeight="1" x14ac:dyDescent="0.25">
      <c r="A437" s="48">
        <f t="shared" si="122"/>
        <v>3434</v>
      </c>
      <c r="B437" s="49">
        <f t="shared" si="117"/>
        <v>72</v>
      </c>
      <c r="C437" s="65" t="str">
        <f t="shared" si="115"/>
        <v>091</v>
      </c>
      <c r="D437" s="65" t="str">
        <f t="shared" si="116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8"/>
      <c r="K437" s="107"/>
      <c r="L437" s="107"/>
      <c r="M437" s="107"/>
      <c r="N437" s="197">
        <v>7210</v>
      </c>
    </row>
    <row r="438" spans="1:14" ht="15" hidden="1" customHeight="1" x14ac:dyDescent="0.25">
      <c r="A438" s="48">
        <f t="shared" si="122"/>
        <v>3434</v>
      </c>
      <c r="B438" s="49">
        <f t="shared" si="117"/>
        <v>82</v>
      </c>
      <c r="C438" s="65" t="str">
        <f t="shared" si="115"/>
        <v>091</v>
      </c>
      <c r="D438" s="65" t="str">
        <f t="shared" si="116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39"/>
      <c r="K438" s="107"/>
      <c r="L438" s="107"/>
      <c r="M438" s="107"/>
      <c r="N438" s="197">
        <v>8210</v>
      </c>
    </row>
    <row r="439" spans="1:14" ht="25.5" hidden="1" customHeight="1" x14ac:dyDescent="0.25">
      <c r="A439" s="48">
        <f t="shared" si="122"/>
        <v>36</v>
      </c>
      <c r="B439" s="49" t="str">
        <f t="shared" si="117"/>
        <v xml:space="preserve"> </v>
      </c>
      <c r="C439" s="65" t="str">
        <f t="shared" si="115"/>
        <v xml:space="preserve">  </v>
      </c>
      <c r="D439" s="65" t="str">
        <f t="shared" si="116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3">SUM(K440,K447)</f>
        <v>0</v>
      </c>
      <c r="L439" s="69">
        <f t="shared" ref="L439" si="124">SUM(L440,L447)</f>
        <v>0</v>
      </c>
      <c r="M439" s="69">
        <f t="shared" ref="M439" si="125">SUM(M440,M447)</f>
        <v>0</v>
      </c>
      <c r="N439" s="197"/>
    </row>
    <row r="440" spans="1:14" ht="25.5" hidden="1" customHeight="1" x14ac:dyDescent="0.25">
      <c r="A440" s="48">
        <f t="shared" si="122"/>
        <v>368</v>
      </c>
      <c r="B440" s="49" t="str">
        <f t="shared" si="117"/>
        <v xml:space="preserve"> </v>
      </c>
      <c r="C440" s="65" t="str">
        <f t="shared" si="115"/>
        <v xml:space="preserve">  </v>
      </c>
      <c r="D440" s="65" t="str">
        <f t="shared" si="116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6">SUM(L441:L446)</f>
        <v>0</v>
      </c>
      <c r="M440" s="69">
        <f t="shared" ref="M440" si="127">SUM(M441:M446)</f>
        <v>0</v>
      </c>
      <c r="N440" s="197"/>
    </row>
    <row r="441" spans="1:14" ht="15" hidden="1" customHeight="1" x14ac:dyDescent="0.25">
      <c r="A441" s="48">
        <f t="shared" si="122"/>
        <v>3681</v>
      </c>
      <c r="B441" s="49">
        <f t="shared" si="117"/>
        <v>32</v>
      </c>
      <c r="C441" s="65" t="str">
        <f t="shared" si="115"/>
        <v>091</v>
      </c>
      <c r="D441" s="65" t="str">
        <f t="shared" si="116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7" t="s">
        <v>175</v>
      </c>
      <c r="K441" s="107"/>
      <c r="L441" s="107"/>
      <c r="M441" s="107"/>
      <c r="N441" s="197">
        <v>3210</v>
      </c>
    </row>
    <row r="442" spans="1:14" ht="15" hidden="1" customHeight="1" x14ac:dyDescent="0.25">
      <c r="A442" s="48">
        <f t="shared" si="122"/>
        <v>3681</v>
      </c>
      <c r="B442" s="49">
        <f t="shared" si="117"/>
        <v>49</v>
      </c>
      <c r="C442" s="65" t="str">
        <f t="shared" si="115"/>
        <v>091</v>
      </c>
      <c r="D442" s="65" t="str">
        <f t="shared" si="116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8"/>
      <c r="K442" s="107"/>
      <c r="L442" s="107"/>
      <c r="M442" s="107"/>
      <c r="N442" s="197">
        <v>4910</v>
      </c>
    </row>
    <row r="443" spans="1:14" ht="25.5" hidden="1" customHeight="1" x14ac:dyDescent="0.25">
      <c r="A443" s="48">
        <f t="shared" si="122"/>
        <v>3681</v>
      </c>
      <c r="B443" s="49">
        <f t="shared" si="117"/>
        <v>54</v>
      </c>
      <c r="C443" s="65" t="str">
        <f t="shared" si="115"/>
        <v>091</v>
      </c>
      <c r="D443" s="65" t="str">
        <f t="shared" si="116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8"/>
      <c r="K443" s="107"/>
      <c r="L443" s="107"/>
      <c r="M443" s="107"/>
      <c r="N443" s="197">
        <v>5410</v>
      </c>
    </row>
    <row r="444" spans="1:14" ht="15" hidden="1" customHeight="1" x14ac:dyDescent="0.25">
      <c r="A444" s="48">
        <f t="shared" si="122"/>
        <v>3681</v>
      </c>
      <c r="B444" s="49">
        <f t="shared" si="117"/>
        <v>62</v>
      </c>
      <c r="C444" s="65" t="str">
        <f t="shared" si="115"/>
        <v>091</v>
      </c>
      <c r="D444" s="65" t="str">
        <f t="shared" si="116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8"/>
      <c r="K444" s="107"/>
      <c r="L444" s="107"/>
      <c r="M444" s="107"/>
      <c r="N444" s="197">
        <v>6210</v>
      </c>
    </row>
    <row r="445" spans="1:14" ht="15" hidden="1" customHeight="1" x14ac:dyDescent="0.25">
      <c r="A445" s="48">
        <f t="shared" si="122"/>
        <v>3681</v>
      </c>
      <c r="B445" s="49">
        <f t="shared" si="117"/>
        <v>72</v>
      </c>
      <c r="C445" s="65" t="str">
        <f t="shared" si="115"/>
        <v>091</v>
      </c>
      <c r="D445" s="65" t="str">
        <f t="shared" si="116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8"/>
      <c r="K445" s="107"/>
      <c r="L445" s="107"/>
      <c r="M445" s="107"/>
      <c r="N445" s="197">
        <v>7210</v>
      </c>
    </row>
    <row r="446" spans="1:14" ht="15" hidden="1" customHeight="1" x14ac:dyDescent="0.25">
      <c r="A446" s="48">
        <f t="shared" si="122"/>
        <v>3681</v>
      </c>
      <c r="B446" s="49">
        <f t="shared" si="117"/>
        <v>82</v>
      </c>
      <c r="C446" s="65" t="str">
        <f t="shared" ref="C446:C509" si="128">IF(H446&gt;0,LEFT(E446,3),"  ")</f>
        <v>091</v>
      </c>
      <c r="D446" s="65" t="str">
        <f t="shared" ref="D446:D509" si="129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39"/>
      <c r="K446" s="107"/>
      <c r="L446" s="107"/>
      <c r="M446" s="107"/>
      <c r="N446" s="197">
        <v>8210</v>
      </c>
    </row>
    <row r="447" spans="1:14" ht="25.5" hidden="1" customHeight="1" x14ac:dyDescent="0.25">
      <c r="A447" s="48">
        <f t="shared" si="122"/>
        <v>369</v>
      </c>
      <c r="B447" s="49" t="str">
        <f t="shared" si="117"/>
        <v xml:space="preserve"> </v>
      </c>
      <c r="C447" s="65" t="str">
        <f t="shared" si="128"/>
        <v xml:space="preserve">  </v>
      </c>
      <c r="D447" s="65" t="str">
        <f t="shared" si="129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30">SUM(L448:L453)</f>
        <v>0</v>
      </c>
      <c r="M447" s="69">
        <f t="shared" ref="M447" si="131">SUM(M448:M453)</f>
        <v>0</v>
      </c>
      <c r="N447" s="197"/>
    </row>
    <row r="448" spans="1:14" ht="15" hidden="1" customHeight="1" x14ac:dyDescent="0.25">
      <c r="A448" s="48">
        <f t="shared" si="122"/>
        <v>3694</v>
      </c>
      <c r="B448" s="49">
        <f t="shared" si="117"/>
        <v>32</v>
      </c>
      <c r="C448" s="65" t="str">
        <f t="shared" si="128"/>
        <v>091</v>
      </c>
      <c r="D448" s="65" t="str">
        <f t="shared" si="129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7" t="s">
        <v>24</v>
      </c>
      <c r="K448" s="107"/>
      <c r="L448" s="107"/>
      <c r="M448" s="107"/>
      <c r="N448" s="197">
        <v>3210</v>
      </c>
    </row>
    <row r="449" spans="1:14" ht="15" hidden="1" customHeight="1" x14ac:dyDescent="0.25">
      <c r="A449" s="48">
        <f t="shared" si="122"/>
        <v>3694</v>
      </c>
      <c r="B449" s="49">
        <f t="shared" si="117"/>
        <v>49</v>
      </c>
      <c r="C449" s="65" t="str">
        <f t="shared" si="128"/>
        <v>091</v>
      </c>
      <c r="D449" s="65" t="str">
        <f t="shared" si="129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8"/>
      <c r="K449" s="107"/>
      <c r="L449" s="107"/>
      <c r="M449" s="107"/>
      <c r="N449" s="197">
        <v>4910</v>
      </c>
    </row>
    <row r="450" spans="1:14" ht="15" hidden="1" customHeight="1" x14ac:dyDescent="0.25">
      <c r="A450" s="48">
        <f t="shared" si="122"/>
        <v>3694</v>
      </c>
      <c r="B450" s="49">
        <f t="shared" si="117"/>
        <v>54</v>
      </c>
      <c r="C450" s="65" t="str">
        <f t="shared" si="128"/>
        <v>091</v>
      </c>
      <c r="D450" s="65" t="str">
        <f t="shared" si="129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8"/>
      <c r="K450" s="107"/>
      <c r="L450" s="107"/>
      <c r="M450" s="107"/>
      <c r="N450" s="197">
        <v>5410</v>
      </c>
    </row>
    <row r="451" spans="1:14" ht="15" hidden="1" customHeight="1" x14ac:dyDescent="0.25">
      <c r="A451" s="48">
        <f t="shared" si="122"/>
        <v>3694</v>
      </c>
      <c r="B451" s="49">
        <f t="shared" si="117"/>
        <v>62</v>
      </c>
      <c r="C451" s="65" t="str">
        <f t="shared" si="128"/>
        <v>091</v>
      </c>
      <c r="D451" s="65" t="str">
        <f t="shared" si="129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8"/>
      <c r="K451" s="107"/>
      <c r="L451" s="107"/>
      <c r="M451" s="107"/>
      <c r="N451" s="197">
        <v>6210</v>
      </c>
    </row>
    <row r="452" spans="1:14" ht="15" hidden="1" customHeight="1" x14ac:dyDescent="0.25">
      <c r="A452" s="48">
        <f t="shared" si="122"/>
        <v>3694</v>
      </c>
      <c r="B452" s="49">
        <f t="shared" si="117"/>
        <v>72</v>
      </c>
      <c r="C452" s="65" t="str">
        <f t="shared" si="128"/>
        <v>091</v>
      </c>
      <c r="D452" s="65" t="str">
        <f t="shared" si="129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8"/>
      <c r="K452" s="107"/>
      <c r="L452" s="107"/>
      <c r="M452" s="107"/>
      <c r="N452" s="197">
        <v>7210</v>
      </c>
    </row>
    <row r="453" spans="1:14" ht="15" hidden="1" customHeight="1" x14ac:dyDescent="0.25">
      <c r="A453" s="48">
        <f t="shared" si="122"/>
        <v>3694</v>
      </c>
      <c r="B453" s="49">
        <f t="shared" si="117"/>
        <v>82</v>
      </c>
      <c r="C453" s="65" t="str">
        <f t="shared" si="128"/>
        <v>091</v>
      </c>
      <c r="D453" s="65" t="str">
        <f t="shared" si="129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39"/>
      <c r="K453" s="107"/>
      <c r="L453" s="107"/>
      <c r="M453" s="107"/>
      <c r="N453" s="197">
        <v>8210</v>
      </c>
    </row>
    <row r="454" spans="1:14" ht="25.5" hidden="1" customHeight="1" x14ac:dyDescent="0.25">
      <c r="A454" s="48">
        <f t="shared" si="122"/>
        <v>37</v>
      </c>
      <c r="B454" s="49" t="str">
        <f t="shared" si="117"/>
        <v xml:space="preserve"> </v>
      </c>
      <c r="C454" s="65" t="str">
        <f t="shared" si="128"/>
        <v xml:space="preserve">  </v>
      </c>
      <c r="D454" s="65" t="str">
        <f t="shared" si="129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2">SUM(K455)</f>
        <v>0</v>
      </c>
      <c r="L454" s="69">
        <f>SUM(L455)</f>
        <v>0</v>
      </c>
      <c r="M454" s="69">
        <f>SUM(M455)</f>
        <v>0</v>
      </c>
      <c r="N454" s="197"/>
    </row>
    <row r="455" spans="1:14" ht="25.5" hidden="1" customHeight="1" x14ac:dyDescent="0.25">
      <c r="A455" s="48">
        <f t="shared" si="122"/>
        <v>372</v>
      </c>
      <c r="B455" s="49" t="str">
        <f t="shared" si="117"/>
        <v xml:space="preserve"> </v>
      </c>
      <c r="C455" s="65" t="str">
        <f t="shared" si="128"/>
        <v xml:space="preserve">  </v>
      </c>
      <c r="D455" s="65" t="str">
        <f t="shared" si="129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3">SUM(K456:K467)</f>
        <v>0</v>
      </c>
      <c r="L455" s="69">
        <f t="shared" ref="L455" si="134">SUM(L456:L467)</f>
        <v>0</v>
      </c>
      <c r="M455" s="69">
        <f t="shared" ref="M455" si="135">SUM(M456:M467)</f>
        <v>0</v>
      </c>
      <c r="N455" s="197"/>
    </row>
    <row r="456" spans="1:14" ht="15" hidden="1" customHeight="1" x14ac:dyDescent="0.25">
      <c r="A456" s="48">
        <f t="shared" si="122"/>
        <v>3722</v>
      </c>
      <c r="B456" s="49">
        <f t="shared" si="117"/>
        <v>32</v>
      </c>
      <c r="C456" s="65" t="str">
        <f t="shared" si="128"/>
        <v>091</v>
      </c>
      <c r="D456" s="65" t="str">
        <f t="shared" si="129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7" t="s">
        <v>224</v>
      </c>
      <c r="K456" s="107"/>
      <c r="L456" s="107"/>
      <c r="M456" s="107"/>
      <c r="N456" s="197">
        <v>3210</v>
      </c>
    </row>
    <row r="457" spans="1:14" ht="15" hidden="1" customHeight="1" x14ac:dyDescent="0.25">
      <c r="A457" s="48">
        <f t="shared" si="122"/>
        <v>3722</v>
      </c>
      <c r="B457" s="49">
        <f t="shared" si="117"/>
        <v>49</v>
      </c>
      <c r="C457" s="65" t="str">
        <f t="shared" si="128"/>
        <v>091</v>
      </c>
      <c r="D457" s="65" t="str">
        <f t="shared" si="129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8"/>
      <c r="K457" s="107"/>
      <c r="L457" s="107"/>
      <c r="M457" s="107"/>
      <c r="N457" s="197">
        <v>4910</v>
      </c>
    </row>
    <row r="458" spans="1:14" ht="15" hidden="1" customHeight="1" x14ac:dyDescent="0.25">
      <c r="A458" s="48">
        <f t="shared" si="122"/>
        <v>3722</v>
      </c>
      <c r="B458" s="49">
        <f t="shared" si="117"/>
        <v>54</v>
      </c>
      <c r="C458" s="65" t="str">
        <f t="shared" si="128"/>
        <v>091</v>
      </c>
      <c r="D458" s="65" t="str">
        <f t="shared" si="129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8"/>
      <c r="K458" s="107"/>
      <c r="L458" s="107"/>
      <c r="M458" s="107"/>
      <c r="N458" s="197">
        <v>5410</v>
      </c>
    </row>
    <row r="459" spans="1:14" ht="15" hidden="1" customHeight="1" x14ac:dyDescent="0.25">
      <c r="A459" s="48">
        <f t="shared" si="122"/>
        <v>3722</v>
      </c>
      <c r="B459" s="49">
        <f t="shared" si="117"/>
        <v>62</v>
      </c>
      <c r="C459" s="65" t="str">
        <f t="shared" si="128"/>
        <v>091</v>
      </c>
      <c r="D459" s="65" t="str">
        <f t="shared" si="129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8"/>
      <c r="K459" s="107"/>
      <c r="L459" s="107"/>
      <c r="M459" s="107"/>
      <c r="N459" s="197">
        <v>6210</v>
      </c>
    </row>
    <row r="460" spans="1:14" ht="15" hidden="1" customHeight="1" x14ac:dyDescent="0.25">
      <c r="A460" s="48">
        <f t="shared" si="122"/>
        <v>3722</v>
      </c>
      <c r="B460" s="49">
        <f t="shared" si="117"/>
        <v>72</v>
      </c>
      <c r="C460" s="65" t="str">
        <f t="shared" si="128"/>
        <v>091</v>
      </c>
      <c r="D460" s="65" t="str">
        <f t="shared" si="129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8"/>
      <c r="K460" s="107"/>
      <c r="L460" s="107"/>
      <c r="M460" s="107"/>
      <c r="N460" s="197">
        <v>7210</v>
      </c>
    </row>
    <row r="461" spans="1:14" ht="15" hidden="1" customHeight="1" x14ac:dyDescent="0.25">
      <c r="A461" s="48">
        <f t="shared" si="122"/>
        <v>3722</v>
      </c>
      <c r="B461" s="49">
        <f t="shared" si="117"/>
        <v>82</v>
      </c>
      <c r="C461" s="65" t="str">
        <f t="shared" si="128"/>
        <v>091</v>
      </c>
      <c r="D461" s="65" t="str">
        <f t="shared" si="129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39"/>
      <c r="K461" s="107"/>
      <c r="L461" s="107"/>
      <c r="M461" s="107"/>
      <c r="N461" s="197">
        <v>8210</v>
      </c>
    </row>
    <row r="462" spans="1:14" ht="15" hidden="1" customHeight="1" x14ac:dyDescent="0.25">
      <c r="A462" s="48">
        <f t="shared" si="122"/>
        <v>3723</v>
      </c>
      <c r="B462" s="49">
        <f t="shared" si="117"/>
        <v>32</v>
      </c>
      <c r="C462" s="65" t="str">
        <f t="shared" si="128"/>
        <v>091</v>
      </c>
      <c r="D462" s="65" t="str">
        <f t="shared" si="129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7" t="s">
        <v>225</v>
      </c>
      <c r="K462" s="107"/>
      <c r="L462" s="107"/>
      <c r="M462" s="107"/>
      <c r="N462" s="197">
        <v>3210</v>
      </c>
    </row>
    <row r="463" spans="1:14" ht="15" hidden="1" customHeight="1" x14ac:dyDescent="0.25">
      <c r="A463" s="48">
        <f t="shared" si="122"/>
        <v>3723</v>
      </c>
      <c r="B463" s="49">
        <f t="shared" si="117"/>
        <v>49</v>
      </c>
      <c r="C463" s="65" t="str">
        <f t="shared" si="128"/>
        <v>091</v>
      </c>
      <c r="D463" s="65" t="str">
        <f t="shared" si="129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8"/>
      <c r="K463" s="107"/>
      <c r="L463" s="107"/>
      <c r="M463" s="107"/>
      <c r="N463" s="197">
        <v>4910</v>
      </c>
    </row>
    <row r="464" spans="1:14" ht="15" hidden="1" customHeight="1" x14ac:dyDescent="0.25">
      <c r="A464" s="48">
        <f t="shared" si="122"/>
        <v>3723</v>
      </c>
      <c r="B464" s="49">
        <f t="shared" si="117"/>
        <v>54</v>
      </c>
      <c r="C464" s="65" t="str">
        <f t="shared" si="128"/>
        <v>091</v>
      </c>
      <c r="D464" s="65" t="str">
        <f t="shared" si="129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8"/>
      <c r="K464" s="107"/>
      <c r="L464" s="107"/>
      <c r="M464" s="107"/>
      <c r="N464" s="197">
        <v>5410</v>
      </c>
    </row>
    <row r="465" spans="1:14" ht="15" hidden="1" customHeight="1" x14ac:dyDescent="0.25">
      <c r="A465" s="48">
        <f t="shared" si="122"/>
        <v>3723</v>
      </c>
      <c r="B465" s="49">
        <f t="shared" si="117"/>
        <v>62</v>
      </c>
      <c r="C465" s="65" t="str">
        <f t="shared" si="128"/>
        <v>091</v>
      </c>
      <c r="D465" s="65" t="str">
        <f t="shared" si="129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8"/>
      <c r="K465" s="107"/>
      <c r="L465" s="107"/>
      <c r="M465" s="107"/>
      <c r="N465" s="197">
        <v>6210</v>
      </c>
    </row>
    <row r="466" spans="1:14" ht="15" hidden="1" customHeight="1" x14ac:dyDescent="0.25">
      <c r="A466" s="48">
        <f t="shared" si="122"/>
        <v>3723</v>
      </c>
      <c r="B466" s="49">
        <f t="shared" si="117"/>
        <v>72</v>
      </c>
      <c r="C466" s="65" t="str">
        <f t="shared" si="128"/>
        <v>091</v>
      </c>
      <c r="D466" s="65" t="str">
        <f t="shared" si="129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8"/>
      <c r="K466" s="107"/>
      <c r="L466" s="107"/>
      <c r="M466" s="107"/>
      <c r="N466" s="197">
        <v>7210</v>
      </c>
    </row>
    <row r="467" spans="1:14" ht="15" hidden="1" customHeight="1" x14ac:dyDescent="0.25">
      <c r="A467" s="48">
        <f t="shared" si="122"/>
        <v>3723</v>
      </c>
      <c r="B467" s="49">
        <f t="shared" si="117"/>
        <v>82</v>
      </c>
      <c r="C467" s="65" t="str">
        <f t="shared" si="128"/>
        <v>091</v>
      </c>
      <c r="D467" s="65" t="str">
        <f t="shared" si="129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ht="15" hidden="1" customHeight="1" x14ac:dyDescent="0.25">
      <c r="A468" s="48">
        <f t="shared" si="122"/>
        <v>38</v>
      </c>
      <c r="B468" s="49" t="str">
        <f t="shared" si="117"/>
        <v xml:space="preserve"> </v>
      </c>
      <c r="C468" s="65" t="str">
        <f t="shared" si="128"/>
        <v xml:space="preserve">  </v>
      </c>
      <c r="D468" s="65" t="str">
        <f t="shared" si="129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6">SUM(K469)</f>
        <v>0</v>
      </c>
      <c r="L468" s="69">
        <f>SUM(L469)</f>
        <v>0</v>
      </c>
      <c r="M468" s="69">
        <f>SUM(M469)</f>
        <v>0</v>
      </c>
      <c r="N468" s="197"/>
    </row>
    <row r="469" spans="1:14" ht="15" hidden="1" customHeight="1" x14ac:dyDescent="0.25">
      <c r="A469" s="48">
        <f t="shared" si="122"/>
        <v>381</v>
      </c>
      <c r="B469" s="49" t="str">
        <f t="shared" si="117"/>
        <v xml:space="preserve"> </v>
      </c>
      <c r="C469" s="65" t="str">
        <f t="shared" si="128"/>
        <v xml:space="preserve">  </v>
      </c>
      <c r="D469" s="65" t="str">
        <f t="shared" si="129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7">SUM(K470:K475)</f>
        <v>0</v>
      </c>
      <c r="L469" s="69">
        <f t="shared" ref="L469" si="138">SUM(L470:L475)</f>
        <v>0</v>
      </c>
      <c r="M469" s="69">
        <f t="shared" ref="M469" si="139">SUM(M470:M475)</f>
        <v>0</v>
      </c>
      <c r="N469" s="197"/>
    </row>
    <row r="470" spans="1:14" ht="15" hidden="1" customHeight="1" x14ac:dyDescent="0.25">
      <c r="A470" s="48">
        <f t="shared" si="122"/>
        <v>3811</v>
      </c>
      <c r="B470" s="49">
        <f t="shared" si="117"/>
        <v>32</v>
      </c>
      <c r="C470" s="65" t="str">
        <f t="shared" si="128"/>
        <v>091</v>
      </c>
      <c r="D470" s="65" t="str">
        <f t="shared" si="129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7" t="s">
        <v>226</v>
      </c>
      <c r="K470" s="107"/>
      <c r="L470" s="107"/>
      <c r="M470" s="107"/>
      <c r="N470" s="197">
        <v>3210</v>
      </c>
    </row>
    <row r="471" spans="1:14" ht="15" hidden="1" customHeight="1" x14ac:dyDescent="0.25">
      <c r="A471" s="48">
        <f t="shared" si="122"/>
        <v>3811</v>
      </c>
      <c r="B471" s="49">
        <f t="shared" si="117"/>
        <v>49</v>
      </c>
      <c r="C471" s="65" t="str">
        <f t="shared" si="128"/>
        <v>091</v>
      </c>
      <c r="D471" s="65" t="str">
        <f t="shared" si="129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8"/>
      <c r="K471" s="107"/>
      <c r="L471" s="107"/>
      <c r="M471" s="107"/>
      <c r="N471" s="197">
        <v>4910</v>
      </c>
    </row>
    <row r="472" spans="1:14" ht="15" hidden="1" customHeight="1" x14ac:dyDescent="0.25">
      <c r="A472" s="48">
        <f t="shared" si="122"/>
        <v>3811</v>
      </c>
      <c r="B472" s="49">
        <f t="shared" si="117"/>
        <v>54</v>
      </c>
      <c r="C472" s="65" t="str">
        <f t="shared" si="128"/>
        <v>091</v>
      </c>
      <c r="D472" s="65" t="str">
        <f t="shared" si="129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8"/>
      <c r="K472" s="107"/>
      <c r="L472" s="107"/>
      <c r="M472" s="107"/>
      <c r="N472" s="197">
        <v>5410</v>
      </c>
    </row>
    <row r="473" spans="1:14" ht="15" hidden="1" customHeight="1" x14ac:dyDescent="0.25">
      <c r="A473" s="48">
        <f t="shared" si="122"/>
        <v>3811</v>
      </c>
      <c r="B473" s="49">
        <f t="shared" si="117"/>
        <v>62</v>
      </c>
      <c r="C473" s="65" t="str">
        <f t="shared" si="128"/>
        <v>091</v>
      </c>
      <c r="D473" s="65" t="str">
        <f t="shared" si="129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8"/>
      <c r="K473" s="107"/>
      <c r="L473" s="107"/>
      <c r="M473" s="107"/>
      <c r="N473" s="197">
        <v>6210</v>
      </c>
    </row>
    <row r="474" spans="1:14" ht="15" hidden="1" customHeight="1" x14ac:dyDescent="0.25">
      <c r="A474" s="48">
        <f t="shared" si="122"/>
        <v>3811</v>
      </c>
      <c r="B474" s="49">
        <f t="shared" si="117"/>
        <v>72</v>
      </c>
      <c r="C474" s="65" t="str">
        <f t="shared" si="128"/>
        <v>091</v>
      </c>
      <c r="D474" s="65" t="str">
        <f t="shared" si="129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8"/>
      <c r="K474" s="107"/>
      <c r="L474" s="107"/>
      <c r="M474" s="107"/>
      <c r="N474" s="197">
        <v>7210</v>
      </c>
    </row>
    <row r="475" spans="1:14" ht="15" hidden="1" customHeight="1" x14ac:dyDescent="0.25">
      <c r="A475" s="48">
        <f t="shared" si="122"/>
        <v>3811</v>
      </c>
      <c r="B475" s="49">
        <f t="shared" si="117"/>
        <v>82</v>
      </c>
      <c r="C475" s="65" t="str">
        <f t="shared" si="128"/>
        <v>091</v>
      </c>
      <c r="D475" s="65" t="str">
        <f t="shared" si="129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39"/>
      <c r="K475" s="107"/>
      <c r="L475" s="107"/>
      <c r="M475" s="107"/>
      <c r="N475" s="197">
        <v>8210</v>
      </c>
    </row>
    <row r="476" spans="1:14" ht="25.5" hidden="1" customHeight="1" x14ac:dyDescent="0.25">
      <c r="A476" s="48">
        <f t="shared" si="122"/>
        <v>4</v>
      </c>
      <c r="B476" s="49" t="str">
        <f t="shared" si="117"/>
        <v xml:space="preserve"> </v>
      </c>
      <c r="C476" s="65" t="str">
        <f t="shared" si="128"/>
        <v xml:space="preserve">  </v>
      </c>
      <c r="D476" s="65" t="str">
        <f t="shared" si="129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40">SUM(K477,K485)</f>
        <v>0</v>
      </c>
      <c r="L476" s="69">
        <f>SUM(L477,L485)</f>
        <v>0</v>
      </c>
      <c r="M476" s="69">
        <f>SUM(M477,M485)</f>
        <v>0</v>
      </c>
      <c r="N476" s="197"/>
    </row>
    <row r="477" spans="1:14" ht="25.5" hidden="1" customHeight="1" x14ac:dyDescent="0.25">
      <c r="A477" s="48">
        <f t="shared" si="122"/>
        <v>41</v>
      </c>
      <c r="B477" s="49" t="str">
        <f t="shared" si="117"/>
        <v xml:space="preserve"> </v>
      </c>
      <c r="C477" s="65" t="str">
        <f t="shared" si="128"/>
        <v xml:space="preserve">  </v>
      </c>
      <c r="D477" s="65" t="str">
        <f t="shared" si="129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1">SUM(K478)</f>
        <v>0</v>
      </c>
      <c r="L477" s="69">
        <f>SUM(L478)</f>
        <v>0</v>
      </c>
      <c r="M477" s="69">
        <f>SUM(M478)</f>
        <v>0</v>
      </c>
      <c r="N477" s="197"/>
    </row>
    <row r="478" spans="1:14" ht="15" hidden="1" customHeight="1" x14ac:dyDescent="0.25">
      <c r="A478" s="48">
        <f t="shared" si="122"/>
        <v>412</v>
      </c>
      <c r="B478" s="49" t="str">
        <f t="shared" si="117"/>
        <v xml:space="preserve"> </v>
      </c>
      <c r="C478" s="65" t="str">
        <f t="shared" si="128"/>
        <v xml:space="preserve">  </v>
      </c>
      <c r="D478" s="65" t="str">
        <f t="shared" si="129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2">SUM(K479:K484)</f>
        <v>0</v>
      </c>
      <c r="L478" s="69">
        <f t="shared" ref="L478" si="143">SUM(L479:L484)</f>
        <v>0</v>
      </c>
      <c r="M478" s="69">
        <f t="shared" ref="M478" si="144">SUM(M479:M484)</f>
        <v>0</v>
      </c>
      <c r="N478" s="197"/>
    </row>
    <row r="479" spans="1:14" ht="15" hidden="1" customHeight="1" x14ac:dyDescent="0.25">
      <c r="A479" s="48">
        <f t="shared" si="122"/>
        <v>4123</v>
      </c>
      <c r="B479" s="49">
        <f t="shared" si="117"/>
        <v>32</v>
      </c>
      <c r="C479" s="65" t="str">
        <f t="shared" si="128"/>
        <v>091</v>
      </c>
      <c r="D479" s="65" t="str">
        <f t="shared" si="129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7" t="s">
        <v>166</v>
      </c>
      <c r="K479" s="107"/>
      <c r="L479" s="107"/>
      <c r="M479" s="107"/>
      <c r="N479" s="197">
        <v>3210</v>
      </c>
    </row>
    <row r="480" spans="1:14" ht="15" hidden="1" customHeight="1" x14ac:dyDescent="0.25">
      <c r="A480" s="48">
        <f t="shared" si="122"/>
        <v>4123</v>
      </c>
      <c r="B480" s="49">
        <f t="shared" si="117"/>
        <v>49</v>
      </c>
      <c r="C480" s="65" t="str">
        <f t="shared" si="128"/>
        <v>091</v>
      </c>
      <c r="D480" s="65" t="str">
        <f t="shared" si="129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8"/>
      <c r="K480" s="107"/>
      <c r="L480" s="107"/>
      <c r="M480" s="107"/>
      <c r="N480" s="197">
        <v>4910</v>
      </c>
    </row>
    <row r="481" spans="1:14" ht="15" hidden="1" customHeight="1" x14ac:dyDescent="0.25">
      <c r="A481" s="48">
        <f t="shared" si="122"/>
        <v>4123</v>
      </c>
      <c r="B481" s="49">
        <f t="shared" si="117"/>
        <v>54</v>
      </c>
      <c r="C481" s="65" t="str">
        <f t="shared" si="128"/>
        <v>091</v>
      </c>
      <c r="D481" s="65" t="str">
        <f t="shared" si="129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8"/>
      <c r="K481" s="107"/>
      <c r="L481" s="107"/>
      <c r="M481" s="107"/>
      <c r="N481" s="197">
        <v>5410</v>
      </c>
    </row>
    <row r="482" spans="1:14" ht="15" hidden="1" customHeight="1" x14ac:dyDescent="0.25">
      <c r="A482" s="48">
        <f t="shared" si="122"/>
        <v>4123</v>
      </c>
      <c r="B482" s="49">
        <f t="shared" si="117"/>
        <v>62</v>
      </c>
      <c r="C482" s="65" t="str">
        <f t="shared" si="128"/>
        <v>091</v>
      </c>
      <c r="D482" s="65" t="str">
        <f t="shared" si="129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8"/>
      <c r="K482" s="107"/>
      <c r="L482" s="107"/>
      <c r="M482" s="107"/>
      <c r="N482" s="197">
        <v>6210</v>
      </c>
    </row>
    <row r="483" spans="1:14" ht="15" hidden="1" customHeight="1" x14ac:dyDescent="0.25">
      <c r="A483" s="48">
        <f t="shared" si="122"/>
        <v>4123</v>
      </c>
      <c r="B483" s="49">
        <f t="shared" si="117"/>
        <v>72</v>
      </c>
      <c r="C483" s="65" t="str">
        <f t="shared" si="128"/>
        <v>091</v>
      </c>
      <c r="D483" s="65" t="str">
        <f t="shared" si="129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8"/>
      <c r="K483" s="107"/>
      <c r="L483" s="107"/>
      <c r="M483" s="107"/>
      <c r="N483" s="197">
        <v>7210</v>
      </c>
    </row>
    <row r="484" spans="1:14" ht="15" hidden="1" customHeight="1" x14ac:dyDescent="0.25">
      <c r="A484" s="48">
        <f t="shared" si="122"/>
        <v>4123</v>
      </c>
      <c r="B484" s="49">
        <f t="shared" si="117"/>
        <v>82</v>
      </c>
      <c r="C484" s="65" t="str">
        <f t="shared" si="128"/>
        <v>091</v>
      </c>
      <c r="D484" s="65" t="str">
        <f t="shared" si="129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39"/>
      <c r="K484" s="107"/>
      <c r="L484" s="107"/>
      <c r="M484" s="107"/>
      <c r="N484" s="197">
        <v>8210</v>
      </c>
    </row>
    <row r="485" spans="1:14" ht="25.5" hidden="1" customHeight="1" x14ac:dyDescent="0.25">
      <c r="A485" s="48">
        <f t="shared" ref="A485:A538" si="145">G485</f>
        <v>42</v>
      </c>
      <c r="B485" s="49" t="str">
        <f t="shared" si="117"/>
        <v xml:space="preserve"> </v>
      </c>
      <c r="C485" s="65" t="str">
        <f t="shared" si="128"/>
        <v xml:space="preserve">  </v>
      </c>
      <c r="D485" s="65" t="str">
        <f t="shared" si="129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6">SUM(K486,K499,K542,K549,K562)</f>
        <v>0</v>
      </c>
      <c r="L485" s="69">
        <f t="shared" ref="L485" si="147">SUM(L486,L499,L542,L549,L562)</f>
        <v>0</v>
      </c>
      <c r="M485" s="69">
        <f t="shared" ref="M485" si="148">SUM(M486,M499,M542,M549,M562)</f>
        <v>0</v>
      </c>
      <c r="N485" s="197"/>
    </row>
    <row r="486" spans="1:14" ht="15" hidden="1" customHeight="1" x14ac:dyDescent="0.25">
      <c r="A486" s="48">
        <f t="shared" si="145"/>
        <v>421</v>
      </c>
      <c r="B486" s="49" t="str">
        <f t="shared" si="117"/>
        <v xml:space="preserve"> </v>
      </c>
      <c r="C486" s="65" t="str">
        <f t="shared" si="128"/>
        <v xml:space="preserve">  </v>
      </c>
      <c r="D486" s="65" t="str">
        <f t="shared" si="129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9">SUM(K487:K498)</f>
        <v>0</v>
      </c>
      <c r="L486" s="69">
        <f t="shared" ref="L486" si="150">SUM(L487:L498)</f>
        <v>0</v>
      </c>
      <c r="M486" s="69">
        <f t="shared" ref="M486" si="151">SUM(M487:M498)</f>
        <v>0</v>
      </c>
      <c r="N486" s="197"/>
    </row>
    <row r="487" spans="1:14" ht="15" hidden="1" customHeight="1" x14ac:dyDescent="0.25">
      <c r="A487" s="48">
        <f t="shared" si="145"/>
        <v>4212</v>
      </c>
      <c r="B487" s="49">
        <f t="shared" si="117"/>
        <v>32</v>
      </c>
      <c r="C487" s="65" t="str">
        <f t="shared" si="128"/>
        <v>091</v>
      </c>
      <c r="D487" s="65" t="str">
        <f t="shared" si="129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7" t="s">
        <v>241</v>
      </c>
      <c r="K487" s="107"/>
      <c r="L487" s="107"/>
      <c r="M487" s="107"/>
      <c r="N487" s="197">
        <v>3210</v>
      </c>
    </row>
    <row r="488" spans="1:14" ht="15" hidden="1" customHeight="1" x14ac:dyDescent="0.25">
      <c r="A488" s="48">
        <f t="shared" si="145"/>
        <v>4212</v>
      </c>
      <c r="B488" s="49">
        <f t="shared" si="117"/>
        <v>49</v>
      </c>
      <c r="C488" s="65" t="str">
        <f t="shared" si="128"/>
        <v>091</v>
      </c>
      <c r="D488" s="65" t="str">
        <f t="shared" si="129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8"/>
      <c r="K488" s="107"/>
      <c r="L488" s="107"/>
      <c r="M488" s="107"/>
      <c r="N488" s="197">
        <v>4910</v>
      </c>
    </row>
    <row r="489" spans="1:14" ht="15" hidden="1" customHeight="1" x14ac:dyDescent="0.25">
      <c r="A489" s="48">
        <f t="shared" si="145"/>
        <v>4212</v>
      </c>
      <c r="B489" s="49">
        <f t="shared" si="117"/>
        <v>54</v>
      </c>
      <c r="C489" s="65" t="str">
        <f t="shared" si="128"/>
        <v>091</v>
      </c>
      <c r="D489" s="65" t="str">
        <f t="shared" si="129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8"/>
      <c r="K489" s="107"/>
      <c r="L489" s="107"/>
      <c r="M489" s="107"/>
      <c r="N489" s="197">
        <v>5410</v>
      </c>
    </row>
    <row r="490" spans="1:14" ht="15" hidden="1" customHeight="1" x14ac:dyDescent="0.25">
      <c r="A490" s="48">
        <f t="shared" si="145"/>
        <v>4212</v>
      </c>
      <c r="B490" s="49">
        <f t="shared" si="117"/>
        <v>62</v>
      </c>
      <c r="C490" s="65" t="str">
        <f t="shared" si="128"/>
        <v>091</v>
      </c>
      <c r="D490" s="65" t="str">
        <f t="shared" si="129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8"/>
      <c r="K490" s="107"/>
      <c r="L490" s="107"/>
      <c r="M490" s="107"/>
      <c r="N490" s="197">
        <v>6210</v>
      </c>
    </row>
    <row r="491" spans="1:14" ht="15" hidden="1" customHeight="1" x14ac:dyDescent="0.25">
      <c r="A491" s="48">
        <f t="shared" si="145"/>
        <v>4212</v>
      </c>
      <c r="B491" s="49">
        <f t="shared" si="117"/>
        <v>72</v>
      </c>
      <c r="C491" s="65" t="str">
        <f t="shared" si="128"/>
        <v>091</v>
      </c>
      <c r="D491" s="65" t="str">
        <f t="shared" si="129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8"/>
      <c r="K491" s="107"/>
      <c r="L491" s="107"/>
      <c r="M491" s="107"/>
      <c r="N491" s="197">
        <v>7210</v>
      </c>
    </row>
    <row r="492" spans="1:14" ht="15" hidden="1" customHeight="1" x14ac:dyDescent="0.25">
      <c r="A492" s="48">
        <f t="shared" si="145"/>
        <v>4212</v>
      </c>
      <c r="B492" s="49">
        <f t="shared" si="117"/>
        <v>82</v>
      </c>
      <c r="C492" s="65" t="str">
        <f t="shared" si="128"/>
        <v>091</v>
      </c>
      <c r="D492" s="65" t="str">
        <f t="shared" si="129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39"/>
      <c r="K492" s="107"/>
      <c r="L492" s="107"/>
      <c r="M492" s="107"/>
      <c r="N492" s="197">
        <v>8210</v>
      </c>
    </row>
    <row r="493" spans="1:14" ht="15" hidden="1" customHeight="1" x14ac:dyDescent="0.25">
      <c r="A493" s="48">
        <f t="shared" si="145"/>
        <v>4214</v>
      </c>
      <c r="B493" s="49">
        <f t="shared" si="117"/>
        <v>32</v>
      </c>
      <c r="C493" s="65" t="str">
        <f t="shared" si="128"/>
        <v>091</v>
      </c>
      <c r="D493" s="65" t="str">
        <f t="shared" si="129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7" t="s">
        <v>169</v>
      </c>
      <c r="K493" s="107"/>
      <c r="L493" s="107"/>
      <c r="M493" s="107"/>
      <c r="N493" s="197">
        <v>3210</v>
      </c>
    </row>
    <row r="494" spans="1:14" ht="15" hidden="1" customHeight="1" x14ac:dyDescent="0.25">
      <c r="A494" s="48">
        <f t="shared" si="145"/>
        <v>4214</v>
      </c>
      <c r="B494" s="49">
        <f t="shared" si="117"/>
        <v>49</v>
      </c>
      <c r="C494" s="65" t="str">
        <f t="shared" si="128"/>
        <v>091</v>
      </c>
      <c r="D494" s="65" t="str">
        <f t="shared" si="129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8"/>
      <c r="K494" s="107"/>
      <c r="L494" s="107"/>
      <c r="M494" s="107"/>
      <c r="N494" s="197">
        <v>4910</v>
      </c>
    </row>
    <row r="495" spans="1:14" ht="15" hidden="1" customHeight="1" x14ac:dyDescent="0.25">
      <c r="A495" s="48">
        <f t="shared" si="145"/>
        <v>4214</v>
      </c>
      <c r="B495" s="49">
        <f t="shared" si="117"/>
        <v>54</v>
      </c>
      <c r="C495" s="65" t="str">
        <f t="shared" si="128"/>
        <v>091</v>
      </c>
      <c r="D495" s="65" t="str">
        <f t="shared" si="129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8"/>
      <c r="K495" s="107"/>
      <c r="L495" s="107"/>
      <c r="M495" s="107"/>
      <c r="N495" s="197">
        <v>5410</v>
      </c>
    </row>
    <row r="496" spans="1:14" ht="15" hidden="1" customHeight="1" x14ac:dyDescent="0.25">
      <c r="A496" s="48">
        <f t="shared" si="145"/>
        <v>4214</v>
      </c>
      <c r="B496" s="49">
        <f t="shared" si="117"/>
        <v>62</v>
      </c>
      <c r="C496" s="65" t="str">
        <f t="shared" si="128"/>
        <v>091</v>
      </c>
      <c r="D496" s="65" t="str">
        <f t="shared" si="129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8"/>
      <c r="K496" s="107"/>
      <c r="L496" s="107"/>
      <c r="M496" s="107"/>
      <c r="N496" s="197">
        <v>6210</v>
      </c>
    </row>
    <row r="497" spans="1:14" ht="15" hidden="1" customHeight="1" x14ac:dyDescent="0.25">
      <c r="A497" s="48">
        <f t="shared" si="145"/>
        <v>4214</v>
      </c>
      <c r="B497" s="49">
        <f t="shared" si="117"/>
        <v>72</v>
      </c>
      <c r="C497" s="65" t="str">
        <f t="shared" si="128"/>
        <v>091</v>
      </c>
      <c r="D497" s="65" t="str">
        <f t="shared" si="129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8"/>
      <c r="K497" s="107"/>
      <c r="L497" s="107"/>
      <c r="M497" s="107"/>
      <c r="N497" s="197">
        <v>7210</v>
      </c>
    </row>
    <row r="498" spans="1:14" ht="15" hidden="1" customHeight="1" x14ac:dyDescent="0.25">
      <c r="A498" s="48">
        <f t="shared" si="145"/>
        <v>4214</v>
      </c>
      <c r="B498" s="49">
        <f t="shared" si="117"/>
        <v>82</v>
      </c>
      <c r="C498" s="65" t="str">
        <f t="shared" si="128"/>
        <v>091</v>
      </c>
      <c r="D498" s="65" t="str">
        <f t="shared" si="129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39"/>
      <c r="K498" s="107"/>
      <c r="L498" s="107"/>
      <c r="M498" s="107"/>
      <c r="N498" s="197">
        <v>8210</v>
      </c>
    </row>
    <row r="499" spans="1:14" ht="15" hidden="1" customHeight="1" x14ac:dyDescent="0.25">
      <c r="A499" s="48">
        <f t="shared" si="145"/>
        <v>422</v>
      </c>
      <c r="B499" s="49" t="str">
        <f t="shared" si="117"/>
        <v xml:space="preserve"> </v>
      </c>
      <c r="C499" s="65" t="str">
        <f t="shared" si="128"/>
        <v xml:space="preserve">  </v>
      </c>
      <c r="D499" s="65" t="str">
        <f t="shared" si="129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2">SUM(K500:K541)</f>
        <v>0</v>
      </c>
      <c r="L499" s="69">
        <f t="shared" ref="L499" si="153">SUM(L500:L541)</f>
        <v>0</v>
      </c>
      <c r="M499" s="69">
        <f t="shared" ref="M499" si="154">SUM(M500:M541)</f>
        <v>0</v>
      </c>
      <c r="N499" s="197"/>
    </row>
    <row r="500" spans="1:14" ht="15" hidden="1" customHeight="1" x14ac:dyDescent="0.25">
      <c r="A500" s="48">
        <f t="shared" si="145"/>
        <v>4221</v>
      </c>
      <c r="B500" s="49">
        <f t="shared" si="117"/>
        <v>32</v>
      </c>
      <c r="C500" s="65" t="str">
        <f t="shared" si="128"/>
        <v>091</v>
      </c>
      <c r="D500" s="65" t="str">
        <f t="shared" si="129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7" t="s">
        <v>71</v>
      </c>
      <c r="K500" s="107"/>
      <c r="L500" s="107"/>
      <c r="M500" s="107"/>
      <c r="N500" s="197">
        <v>3210</v>
      </c>
    </row>
    <row r="501" spans="1:14" ht="15" hidden="1" customHeight="1" x14ac:dyDescent="0.25">
      <c r="A501" s="48">
        <f t="shared" si="145"/>
        <v>4221</v>
      </c>
      <c r="B501" s="49">
        <f t="shared" si="117"/>
        <v>49</v>
      </c>
      <c r="C501" s="65" t="str">
        <f t="shared" si="128"/>
        <v>091</v>
      </c>
      <c r="D501" s="65" t="str">
        <f t="shared" si="129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8"/>
      <c r="K501" s="107"/>
      <c r="L501" s="107"/>
      <c r="M501" s="107"/>
      <c r="N501" s="197">
        <v>4910</v>
      </c>
    </row>
    <row r="502" spans="1:14" ht="15" hidden="1" customHeight="1" x14ac:dyDescent="0.25">
      <c r="A502" s="48">
        <f t="shared" si="145"/>
        <v>4221</v>
      </c>
      <c r="B502" s="49">
        <f t="shared" si="117"/>
        <v>54</v>
      </c>
      <c r="C502" s="65" t="str">
        <f t="shared" si="128"/>
        <v>091</v>
      </c>
      <c r="D502" s="65" t="str">
        <f t="shared" si="129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8"/>
      <c r="K502" s="107"/>
      <c r="L502" s="107"/>
      <c r="M502" s="107"/>
      <c r="N502" s="197">
        <v>5410</v>
      </c>
    </row>
    <row r="503" spans="1:14" ht="15" hidden="1" customHeight="1" x14ac:dyDescent="0.25">
      <c r="A503" s="48">
        <f t="shared" si="145"/>
        <v>4221</v>
      </c>
      <c r="B503" s="49">
        <f t="shared" si="117"/>
        <v>62</v>
      </c>
      <c r="C503" s="65" t="str">
        <f t="shared" si="128"/>
        <v>091</v>
      </c>
      <c r="D503" s="65" t="str">
        <f t="shared" si="129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8"/>
      <c r="K503" s="107"/>
      <c r="L503" s="107"/>
      <c r="M503" s="107"/>
      <c r="N503" s="197">
        <v>6210</v>
      </c>
    </row>
    <row r="504" spans="1:14" ht="15" hidden="1" customHeight="1" x14ac:dyDescent="0.25">
      <c r="A504" s="48">
        <f t="shared" si="145"/>
        <v>4221</v>
      </c>
      <c r="B504" s="49">
        <f t="shared" si="117"/>
        <v>72</v>
      </c>
      <c r="C504" s="65" t="str">
        <f t="shared" si="128"/>
        <v>091</v>
      </c>
      <c r="D504" s="65" t="str">
        <f t="shared" si="129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8"/>
      <c r="K504" s="107"/>
      <c r="L504" s="107"/>
      <c r="M504" s="107"/>
      <c r="N504" s="197">
        <v>7210</v>
      </c>
    </row>
    <row r="505" spans="1:14" ht="15" hidden="1" customHeight="1" x14ac:dyDescent="0.25">
      <c r="A505" s="48">
        <f t="shared" si="145"/>
        <v>4221</v>
      </c>
      <c r="B505" s="49">
        <f t="shared" si="117"/>
        <v>82</v>
      </c>
      <c r="C505" s="65" t="str">
        <f t="shared" si="128"/>
        <v>091</v>
      </c>
      <c r="D505" s="65" t="str">
        <f t="shared" si="129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39"/>
      <c r="K505" s="107"/>
      <c r="L505" s="107"/>
      <c r="M505" s="107"/>
      <c r="N505" s="197">
        <v>8210</v>
      </c>
    </row>
    <row r="506" spans="1:14" ht="15" hidden="1" customHeight="1" x14ac:dyDescent="0.25">
      <c r="A506" s="48">
        <f t="shared" si="145"/>
        <v>4222</v>
      </c>
      <c r="B506" s="49">
        <f t="shared" ref="B506:B631" si="155">IF(H506&gt;0,F506," ")</f>
        <v>32</v>
      </c>
      <c r="C506" s="65" t="str">
        <f t="shared" si="128"/>
        <v>091</v>
      </c>
      <c r="D506" s="65" t="str">
        <f t="shared" si="129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7" t="s">
        <v>178</v>
      </c>
      <c r="K506" s="107"/>
      <c r="L506" s="107"/>
      <c r="M506" s="107"/>
      <c r="N506" s="197">
        <v>3210</v>
      </c>
    </row>
    <row r="507" spans="1:14" ht="15" hidden="1" customHeight="1" x14ac:dyDescent="0.25">
      <c r="A507" s="48">
        <f t="shared" si="145"/>
        <v>4222</v>
      </c>
      <c r="B507" s="49">
        <f t="shared" si="155"/>
        <v>49</v>
      </c>
      <c r="C507" s="65" t="str">
        <f t="shared" si="128"/>
        <v>091</v>
      </c>
      <c r="D507" s="65" t="str">
        <f t="shared" si="129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8"/>
      <c r="K507" s="107"/>
      <c r="L507" s="107"/>
      <c r="M507" s="107"/>
      <c r="N507" s="197">
        <v>4910</v>
      </c>
    </row>
    <row r="508" spans="1:14" ht="15" hidden="1" customHeight="1" x14ac:dyDescent="0.25">
      <c r="A508" s="48">
        <f t="shared" si="145"/>
        <v>4222</v>
      </c>
      <c r="B508" s="49">
        <f t="shared" si="155"/>
        <v>54</v>
      </c>
      <c r="C508" s="65" t="str">
        <f t="shared" si="128"/>
        <v>091</v>
      </c>
      <c r="D508" s="65" t="str">
        <f t="shared" si="129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8"/>
      <c r="K508" s="107"/>
      <c r="L508" s="107"/>
      <c r="M508" s="107"/>
      <c r="N508" s="197">
        <v>5410</v>
      </c>
    </row>
    <row r="509" spans="1:14" ht="15" hidden="1" customHeight="1" x14ac:dyDescent="0.25">
      <c r="A509" s="48">
        <f t="shared" si="145"/>
        <v>4222</v>
      </c>
      <c r="B509" s="49">
        <f t="shared" si="155"/>
        <v>62</v>
      </c>
      <c r="C509" s="65" t="str">
        <f t="shared" si="128"/>
        <v>091</v>
      </c>
      <c r="D509" s="65" t="str">
        <f t="shared" si="129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8"/>
      <c r="K509" s="107"/>
      <c r="L509" s="107"/>
      <c r="M509" s="107"/>
      <c r="N509" s="197">
        <v>6210</v>
      </c>
    </row>
    <row r="510" spans="1:14" ht="15" hidden="1" customHeight="1" x14ac:dyDescent="0.25">
      <c r="A510" s="48">
        <f t="shared" si="145"/>
        <v>4222</v>
      </c>
      <c r="B510" s="49">
        <f t="shared" si="155"/>
        <v>72</v>
      </c>
      <c r="C510" s="65" t="str">
        <f t="shared" ref="C510:C538" si="156">IF(H510&gt;0,LEFT(E510,3),"  ")</f>
        <v>091</v>
      </c>
      <c r="D510" s="65" t="str">
        <f t="shared" ref="D510:D538" si="157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8"/>
      <c r="K510" s="107"/>
      <c r="L510" s="107"/>
      <c r="M510" s="107"/>
      <c r="N510" s="197">
        <v>7210</v>
      </c>
    </row>
    <row r="511" spans="1:14" ht="25.5" hidden="1" customHeight="1" x14ac:dyDescent="0.25">
      <c r="A511" s="48">
        <f t="shared" si="145"/>
        <v>4222</v>
      </c>
      <c r="B511" s="49">
        <f t="shared" si="155"/>
        <v>82</v>
      </c>
      <c r="C511" s="65" t="str">
        <f t="shared" si="156"/>
        <v>091</v>
      </c>
      <c r="D511" s="65" t="str">
        <f t="shared" si="157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39"/>
      <c r="K511" s="107"/>
      <c r="L511" s="107"/>
      <c r="M511" s="107"/>
      <c r="N511" s="197">
        <v>8210</v>
      </c>
    </row>
    <row r="512" spans="1:14" ht="15" hidden="1" customHeight="1" x14ac:dyDescent="0.25">
      <c r="A512" s="48">
        <f t="shared" si="145"/>
        <v>4223</v>
      </c>
      <c r="B512" s="49">
        <f t="shared" si="155"/>
        <v>32</v>
      </c>
      <c r="C512" s="65" t="str">
        <f t="shared" si="156"/>
        <v>091</v>
      </c>
      <c r="D512" s="65" t="str">
        <f t="shared" si="157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7" t="s">
        <v>181</v>
      </c>
      <c r="K512" s="107"/>
      <c r="L512" s="107"/>
      <c r="M512" s="107"/>
      <c r="N512" s="197">
        <v>3210</v>
      </c>
    </row>
    <row r="513" spans="1:14" ht="15" hidden="1" customHeight="1" x14ac:dyDescent="0.25">
      <c r="A513" s="48">
        <f t="shared" si="145"/>
        <v>4223</v>
      </c>
      <c r="B513" s="49">
        <f t="shared" si="155"/>
        <v>49</v>
      </c>
      <c r="C513" s="65" t="str">
        <f t="shared" si="156"/>
        <v>091</v>
      </c>
      <c r="D513" s="65" t="str">
        <f t="shared" si="157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8"/>
      <c r="K513" s="107"/>
      <c r="L513" s="107"/>
      <c r="M513" s="107"/>
      <c r="N513" s="197">
        <v>4910</v>
      </c>
    </row>
    <row r="514" spans="1:14" ht="15" hidden="1" customHeight="1" x14ac:dyDescent="0.25">
      <c r="A514" s="48">
        <f t="shared" si="145"/>
        <v>4223</v>
      </c>
      <c r="B514" s="49">
        <f t="shared" si="155"/>
        <v>54</v>
      </c>
      <c r="C514" s="65" t="str">
        <f t="shared" si="156"/>
        <v>091</v>
      </c>
      <c r="D514" s="65" t="str">
        <f t="shared" si="157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8"/>
      <c r="K514" s="107"/>
      <c r="L514" s="107"/>
      <c r="M514" s="107"/>
      <c r="N514" s="197">
        <v>5410</v>
      </c>
    </row>
    <row r="515" spans="1:14" ht="15" hidden="1" customHeight="1" x14ac:dyDescent="0.25">
      <c r="A515" s="48">
        <f t="shared" si="145"/>
        <v>4223</v>
      </c>
      <c r="B515" s="49">
        <f t="shared" si="155"/>
        <v>62</v>
      </c>
      <c r="C515" s="65" t="str">
        <f t="shared" si="156"/>
        <v>091</v>
      </c>
      <c r="D515" s="65" t="str">
        <f t="shared" si="157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8"/>
      <c r="K515" s="107"/>
      <c r="L515" s="107"/>
      <c r="M515" s="107"/>
      <c r="N515" s="197">
        <v>6210</v>
      </c>
    </row>
    <row r="516" spans="1:14" ht="15" hidden="1" customHeight="1" x14ac:dyDescent="0.25">
      <c r="A516" s="48">
        <f t="shared" si="145"/>
        <v>4223</v>
      </c>
      <c r="B516" s="49">
        <f t="shared" si="155"/>
        <v>72</v>
      </c>
      <c r="C516" s="65" t="str">
        <f t="shared" si="156"/>
        <v>091</v>
      </c>
      <c r="D516" s="65" t="str">
        <f t="shared" si="157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8"/>
      <c r="K516" s="107"/>
      <c r="L516" s="107"/>
      <c r="M516" s="107"/>
      <c r="N516" s="197">
        <v>7210</v>
      </c>
    </row>
    <row r="517" spans="1:14" ht="15" hidden="1" customHeight="1" x14ac:dyDescent="0.25">
      <c r="A517" s="48">
        <f t="shared" si="145"/>
        <v>4223</v>
      </c>
      <c r="B517" s="49">
        <f t="shared" si="155"/>
        <v>82</v>
      </c>
      <c r="C517" s="65" t="str">
        <f t="shared" si="156"/>
        <v>091</v>
      </c>
      <c r="D517" s="65" t="str">
        <f t="shared" si="157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39"/>
      <c r="K517" s="107"/>
      <c r="L517" s="107"/>
      <c r="M517" s="107"/>
      <c r="N517" s="197">
        <v>8210</v>
      </c>
    </row>
    <row r="518" spans="1:14" ht="25.5" hidden="1" customHeight="1" x14ac:dyDescent="0.25">
      <c r="A518" s="48">
        <f t="shared" si="145"/>
        <v>4224</v>
      </c>
      <c r="B518" s="49">
        <f t="shared" si="155"/>
        <v>32</v>
      </c>
      <c r="C518" s="65" t="str">
        <f t="shared" si="156"/>
        <v>091</v>
      </c>
      <c r="D518" s="65" t="str">
        <f t="shared" si="157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7" t="s">
        <v>72</v>
      </c>
      <c r="K518" s="107"/>
      <c r="L518" s="107"/>
      <c r="M518" s="107"/>
      <c r="N518" s="197">
        <v>3210</v>
      </c>
    </row>
    <row r="519" spans="1:14" ht="15" hidden="1" customHeight="1" x14ac:dyDescent="0.25">
      <c r="A519" s="48">
        <f t="shared" si="145"/>
        <v>4224</v>
      </c>
      <c r="B519" s="49">
        <f t="shared" si="155"/>
        <v>49</v>
      </c>
      <c r="C519" s="65" t="str">
        <f t="shared" si="156"/>
        <v>091</v>
      </c>
      <c r="D519" s="65" t="str">
        <f t="shared" si="157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8"/>
      <c r="K519" s="107"/>
      <c r="L519" s="107"/>
      <c r="M519" s="107"/>
      <c r="N519" s="197">
        <v>4910</v>
      </c>
    </row>
    <row r="520" spans="1:14" ht="15" hidden="1" customHeight="1" x14ac:dyDescent="0.25">
      <c r="A520" s="48">
        <f t="shared" si="145"/>
        <v>4224</v>
      </c>
      <c r="B520" s="49">
        <f t="shared" si="155"/>
        <v>54</v>
      </c>
      <c r="C520" s="65" t="str">
        <f t="shared" si="156"/>
        <v>091</v>
      </c>
      <c r="D520" s="65" t="str">
        <f t="shared" si="157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8"/>
      <c r="K520" s="107"/>
      <c r="L520" s="107"/>
      <c r="M520" s="107"/>
      <c r="N520" s="197">
        <v>5410</v>
      </c>
    </row>
    <row r="521" spans="1:14" ht="15" hidden="1" customHeight="1" x14ac:dyDescent="0.25">
      <c r="A521" s="48">
        <f t="shared" si="145"/>
        <v>4224</v>
      </c>
      <c r="B521" s="49">
        <f t="shared" si="155"/>
        <v>62</v>
      </c>
      <c r="C521" s="65" t="str">
        <f t="shared" si="156"/>
        <v>091</v>
      </c>
      <c r="D521" s="65" t="str">
        <f t="shared" si="157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8"/>
      <c r="K521" s="107"/>
      <c r="L521" s="107"/>
      <c r="M521" s="107"/>
      <c r="N521" s="197">
        <v>6210</v>
      </c>
    </row>
    <row r="522" spans="1:14" ht="15" hidden="1" customHeight="1" x14ac:dyDescent="0.25">
      <c r="A522" s="48">
        <f t="shared" si="145"/>
        <v>4224</v>
      </c>
      <c r="B522" s="49">
        <f t="shared" si="155"/>
        <v>72</v>
      </c>
      <c r="C522" s="65" t="str">
        <f t="shared" si="156"/>
        <v>091</v>
      </c>
      <c r="D522" s="65" t="str">
        <f t="shared" si="157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8"/>
      <c r="K522" s="107"/>
      <c r="L522" s="107"/>
      <c r="M522" s="107"/>
      <c r="N522" s="197">
        <v>7210</v>
      </c>
    </row>
    <row r="523" spans="1:14" ht="15" hidden="1" customHeight="1" x14ac:dyDescent="0.25">
      <c r="A523" s="48">
        <f t="shared" si="145"/>
        <v>4224</v>
      </c>
      <c r="B523" s="49">
        <f t="shared" si="155"/>
        <v>82</v>
      </c>
      <c r="C523" s="65" t="str">
        <f t="shared" si="156"/>
        <v>091</v>
      </c>
      <c r="D523" s="65" t="str">
        <f t="shared" si="157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39"/>
      <c r="K523" s="107"/>
      <c r="L523" s="107"/>
      <c r="M523" s="107"/>
      <c r="N523" s="197">
        <v>8210</v>
      </c>
    </row>
    <row r="524" spans="1:14" ht="15" hidden="1" customHeight="1" x14ac:dyDescent="0.25">
      <c r="A524" s="48">
        <f t="shared" si="145"/>
        <v>4225</v>
      </c>
      <c r="B524" s="49">
        <f t="shared" si="155"/>
        <v>32</v>
      </c>
      <c r="C524" s="65" t="str">
        <f t="shared" si="156"/>
        <v>091</v>
      </c>
      <c r="D524" s="65" t="str">
        <f t="shared" si="157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7" t="s">
        <v>73</v>
      </c>
      <c r="K524" s="107"/>
      <c r="L524" s="107"/>
      <c r="M524" s="107"/>
      <c r="N524" s="197">
        <v>3210</v>
      </c>
    </row>
    <row r="525" spans="1:14" ht="15" hidden="1" customHeight="1" x14ac:dyDescent="0.25">
      <c r="A525" s="48">
        <f t="shared" si="145"/>
        <v>4225</v>
      </c>
      <c r="B525" s="49">
        <f t="shared" si="155"/>
        <v>49</v>
      </c>
      <c r="C525" s="65" t="str">
        <f t="shared" si="156"/>
        <v>091</v>
      </c>
      <c r="D525" s="65" t="str">
        <f t="shared" si="157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8"/>
      <c r="K525" s="107"/>
      <c r="L525" s="107"/>
      <c r="M525" s="107"/>
      <c r="N525" s="197">
        <v>4910</v>
      </c>
    </row>
    <row r="526" spans="1:14" ht="15" hidden="1" customHeight="1" x14ac:dyDescent="0.25">
      <c r="A526" s="48">
        <f t="shared" si="145"/>
        <v>4225</v>
      </c>
      <c r="B526" s="49">
        <f t="shared" si="155"/>
        <v>54</v>
      </c>
      <c r="C526" s="65" t="str">
        <f t="shared" si="156"/>
        <v>091</v>
      </c>
      <c r="D526" s="65" t="str">
        <f t="shared" si="157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8"/>
      <c r="K526" s="107"/>
      <c r="L526" s="107"/>
      <c r="M526" s="107"/>
      <c r="N526" s="197">
        <v>5410</v>
      </c>
    </row>
    <row r="527" spans="1:14" ht="15" hidden="1" customHeight="1" x14ac:dyDescent="0.25">
      <c r="A527" s="48">
        <f t="shared" si="145"/>
        <v>4225</v>
      </c>
      <c r="B527" s="49">
        <f t="shared" si="155"/>
        <v>62</v>
      </c>
      <c r="C527" s="65" t="str">
        <f t="shared" si="156"/>
        <v>091</v>
      </c>
      <c r="D527" s="65" t="str">
        <f t="shared" si="157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8"/>
      <c r="K527" s="107"/>
      <c r="L527" s="107"/>
      <c r="M527" s="107"/>
      <c r="N527" s="197">
        <v>6210</v>
      </c>
    </row>
    <row r="528" spans="1:14" ht="15" hidden="1" customHeight="1" x14ac:dyDescent="0.25">
      <c r="A528" s="48">
        <f t="shared" si="145"/>
        <v>4225</v>
      </c>
      <c r="B528" s="49">
        <f t="shared" si="155"/>
        <v>72</v>
      </c>
      <c r="C528" s="65" t="str">
        <f t="shared" si="156"/>
        <v>091</v>
      </c>
      <c r="D528" s="65" t="str">
        <f t="shared" si="157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8"/>
      <c r="K528" s="107"/>
      <c r="L528" s="107"/>
      <c r="M528" s="107"/>
      <c r="N528" s="197">
        <v>7210</v>
      </c>
    </row>
    <row r="529" spans="1:14" ht="15" hidden="1" customHeight="1" x14ac:dyDescent="0.25">
      <c r="A529" s="48">
        <f t="shared" si="145"/>
        <v>4225</v>
      </c>
      <c r="B529" s="49">
        <f t="shared" si="155"/>
        <v>82</v>
      </c>
      <c r="C529" s="65" t="str">
        <f t="shared" si="156"/>
        <v>091</v>
      </c>
      <c r="D529" s="65" t="str">
        <f t="shared" si="157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39"/>
      <c r="K529" s="107"/>
      <c r="L529" s="107"/>
      <c r="M529" s="107"/>
      <c r="N529" s="197">
        <v>8210</v>
      </c>
    </row>
    <row r="530" spans="1:14" ht="15" hidden="1" customHeight="1" x14ac:dyDescent="0.25">
      <c r="A530" s="48">
        <f t="shared" si="145"/>
        <v>4226</v>
      </c>
      <c r="B530" s="49">
        <f t="shared" si="155"/>
        <v>32</v>
      </c>
      <c r="C530" s="65" t="str">
        <f t="shared" si="156"/>
        <v>091</v>
      </c>
      <c r="D530" s="65" t="str">
        <f t="shared" si="157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7" t="s">
        <v>74</v>
      </c>
      <c r="K530" s="107"/>
      <c r="L530" s="107"/>
      <c r="M530" s="107"/>
      <c r="N530" s="197">
        <v>3210</v>
      </c>
    </row>
    <row r="531" spans="1:14" ht="25.5" hidden="1" customHeight="1" x14ac:dyDescent="0.25">
      <c r="A531" s="48">
        <f>G531</f>
        <v>4226</v>
      </c>
      <c r="B531" s="49">
        <f t="shared" si="155"/>
        <v>49</v>
      </c>
      <c r="C531" s="65" t="str">
        <f t="shared" si="156"/>
        <v>091</v>
      </c>
      <c r="D531" s="65" t="str">
        <f t="shared" si="157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8"/>
      <c r="K531" s="107"/>
      <c r="L531" s="107"/>
      <c r="M531" s="107"/>
      <c r="N531" s="197">
        <v>4910</v>
      </c>
    </row>
    <row r="532" spans="1:14" ht="15" hidden="1" customHeight="1" x14ac:dyDescent="0.25">
      <c r="A532" s="48">
        <f t="shared" ref="A532:A536" si="158">G532</f>
        <v>4226</v>
      </c>
      <c r="B532" s="49">
        <f t="shared" si="155"/>
        <v>54</v>
      </c>
      <c r="C532" s="65" t="str">
        <f t="shared" si="156"/>
        <v>091</v>
      </c>
      <c r="D532" s="65" t="str">
        <f t="shared" si="157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8"/>
      <c r="K532" s="107"/>
      <c r="L532" s="107"/>
      <c r="M532" s="107"/>
      <c r="N532" s="197">
        <v>5410</v>
      </c>
    </row>
    <row r="533" spans="1:14" ht="15" hidden="1" customHeight="1" x14ac:dyDescent="0.25">
      <c r="A533" s="48">
        <f t="shared" si="158"/>
        <v>4226</v>
      </c>
      <c r="B533" s="49">
        <f t="shared" si="155"/>
        <v>62</v>
      </c>
      <c r="C533" s="65" t="str">
        <f t="shared" si="156"/>
        <v>091</v>
      </c>
      <c r="D533" s="65" t="str">
        <f t="shared" si="157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8"/>
      <c r="K533" s="107"/>
      <c r="L533" s="107"/>
      <c r="M533" s="107"/>
      <c r="N533" s="197">
        <v>6210</v>
      </c>
    </row>
    <row r="534" spans="1:14" ht="15" hidden="1" customHeight="1" x14ac:dyDescent="0.25">
      <c r="A534" s="48">
        <f t="shared" si="158"/>
        <v>4226</v>
      </c>
      <c r="B534" s="49">
        <f t="shared" si="155"/>
        <v>72</v>
      </c>
      <c r="C534" s="65" t="str">
        <f t="shared" si="156"/>
        <v>091</v>
      </c>
      <c r="D534" s="65" t="str">
        <f t="shared" si="157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8"/>
      <c r="K534" s="107"/>
      <c r="L534" s="107"/>
      <c r="M534" s="107"/>
      <c r="N534" s="197">
        <v>7210</v>
      </c>
    </row>
    <row r="535" spans="1:14" ht="15" hidden="1" customHeight="1" x14ac:dyDescent="0.25">
      <c r="A535" s="48">
        <f t="shared" si="158"/>
        <v>4226</v>
      </c>
      <c r="B535" s="49">
        <f t="shared" si="155"/>
        <v>82</v>
      </c>
      <c r="C535" s="65" t="str">
        <f t="shared" si="156"/>
        <v>091</v>
      </c>
      <c r="D535" s="65" t="str">
        <f t="shared" si="157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39"/>
      <c r="K535" s="107"/>
      <c r="L535" s="107"/>
      <c r="M535" s="107"/>
      <c r="N535" s="197">
        <v>8210</v>
      </c>
    </row>
    <row r="536" spans="1:14" ht="15" hidden="1" customHeight="1" x14ac:dyDescent="0.25">
      <c r="A536" s="48">
        <f t="shared" si="158"/>
        <v>4227</v>
      </c>
      <c r="B536" s="49">
        <f t="shared" si="155"/>
        <v>32</v>
      </c>
      <c r="C536" s="65" t="str">
        <f t="shared" si="156"/>
        <v>091</v>
      </c>
      <c r="D536" s="65" t="str">
        <f t="shared" si="157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7" t="s">
        <v>75</v>
      </c>
      <c r="K536" s="107"/>
      <c r="L536" s="107"/>
      <c r="M536" s="107"/>
      <c r="N536" s="197">
        <v>3210</v>
      </c>
    </row>
    <row r="537" spans="1:14" ht="15" hidden="1" customHeight="1" x14ac:dyDescent="0.25">
      <c r="A537" s="48">
        <f t="shared" si="145"/>
        <v>4227</v>
      </c>
      <c r="B537" s="49">
        <f t="shared" si="155"/>
        <v>49</v>
      </c>
      <c r="C537" s="65" t="str">
        <f t="shared" si="156"/>
        <v>091</v>
      </c>
      <c r="D537" s="65" t="str">
        <f t="shared" si="157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8"/>
      <c r="K537" s="107"/>
      <c r="L537" s="107"/>
      <c r="M537" s="107"/>
      <c r="N537" s="197">
        <v>4910</v>
      </c>
    </row>
    <row r="538" spans="1:14" ht="15" hidden="1" customHeight="1" x14ac:dyDescent="0.25">
      <c r="A538" s="48">
        <f t="shared" si="145"/>
        <v>4227</v>
      </c>
      <c r="B538" s="49">
        <f t="shared" si="155"/>
        <v>54</v>
      </c>
      <c r="C538" s="65" t="str">
        <f t="shared" si="156"/>
        <v>091</v>
      </c>
      <c r="D538" s="65" t="str">
        <f t="shared" si="157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8"/>
      <c r="K538" s="107"/>
      <c r="L538" s="107"/>
      <c r="M538" s="107"/>
      <c r="N538" s="197">
        <v>5410</v>
      </c>
    </row>
    <row r="539" spans="1:14" ht="15" hidden="1" customHeight="1" x14ac:dyDescent="0.25">
      <c r="B539" s="49">
        <f t="shared" si="155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8"/>
      <c r="K539" s="107"/>
      <c r="L539" s="107"/>
      <c r="M539" s="107"/>
      <c r="N539" s="197">
        <v>6210</v>
      </c>
    </row>
    <row r="540" spans="1:14" ht="15" hidden="1" customHeight="1" x14ac:dyDescent="0.25">
      <c r="B540" s="49">
        <f t="shared" si="155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8"/>
      <c r="K540" s="107"/>
      <c r="L540" s="107"/>
      <c r="M540" s="107"/>
      <c r="N540" s="197">
        <v>7210</v>
      </c>
    </row>
    <row r="541" spans="1:14" ht="15" hidden="1" customHeight="1" x14ac:dyDescent="0.25">
      <c r="B541" s="49">
        <f t="shared" si="155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39"/>
      <c r="K541" s="107"/>
      <c r="L541" s="107"/>
      <c r="M541" s="107"/>
      <c r="N541" s="197">
        <v>8210</v>
      </c>
    </row>
    <row r="542" spans="1:14" ht="15" hidden="1" customHeight="1" x14ac:dyDescent="0.25">
      <c r="B542" s="49" t="str">
        <f t="shared" si="155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9">SUM(K543:K548)</f>
        <v>0</v>
      </c>
      <c r="L542" s="69">
        <f t="shared" ref="L542" si="160">SUM(L543:L548)</f>
        <v>0</v>
      </c>
      <c r="M542" s="69">
        <f t="shared" ref="M542" si="161">SUM(M543:M548)</f>
        <v>0</v>
      </c>
      <c r="N542" s="197"/>
    </row>
    <row r="543" spans="1:14" ht="15" hidden="1" customHeight="1" x14ac:dyDescent="0.25">
      <c r="B543" s="49">
        <f t="shared" si="155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7" t="s">
        <v>77</v>
      </c>
      <c r="K543" s="107"/>
      <c r="L543" s="107"/>
      <c r="M543" s="107"/>
      <c r="N543" s="197">
        <v>3210</v>
      </c>
    </row>
    <row r="544" spans="1:14" ht="15" hidden="1" customHeight="1" x14ac:dyDescent="0.25">
      <c r="B544" s="49">
        <f t="shared" si="155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8"/>
      <c r="K544" s="107"/>
      <c r="L544" s="107"/>
      <c r="M544" s="107"/>
      <c r="N544" s="197">
        <v>4910</v>
      </c>
    </row>
    <row r="545" spans="1:14" ht="15" hidden="1" customHeight="1" x14ac:dyDescent="0.25">
      <c r="A545" s="48">
        <f t="shared" ref="A545:A656" si="162">G545</f>
        <v>4231</v>
      </c>
      <c r="B545" s="49">
        <f t="shared" si="155"/>
        <v>54</v>
      </c>
      <c r="C545" s="65" t="str">
        <f t="shared" ref="C545:C612" si="163">IF(H545&gt;0,LEFT(E545,3),"  ")</f>
        <v>091</v>
      </c>
      <c r="D545" s="65" t="str">
        <f t="shared" ref="D545:D612" si="164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8"/>
      <c r="K545" s="107"/>
      <c r="L545" s="107"/>
      <c r="M545" s="107"/>
      <c r="N545" s="197">
        <v>5410</v>
      </c>
    </row>
    <row r="546" spans="1:14" ht="15" hidden="1" customHeight="1" x14ac:dyDescent="0.25">
      <c r="A546" s="48">
        <f t="shared" si="162"/>
        <v>4231</v>
      </c>
      <c r="B546" s="49">
        <f t="shared" si="155"/>
        <v>62</v>
      </c>
      <c r="C546" s="65" t="str">
        <f t="shared" si="163"/>
        <v>091</v>
      </c>
      <c r="D546" s="65" t="str">
        <f t="shared" si="164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8"/>
      <c r="K546" s="107"/>
      <c r="L546" s="107"/>
      <c r="M546" s="107"/>
      <c r="N546" s="197">
        <v>6210</v>
      </c>
    </row>
    <row r="547" spans="1:14" ht="15" hidden="1" customHeight="1" x14ac:dyDescent="0.25">
      <c r="A547" s="48">
        <f t="shared" si="162"/>
        <v>4231</v>
      </c>
      <c r="B547" s="49">
        <f t="shared" si="155"/>
        <v>72</v>
      </c>
      <c r="C547" s="65" t="str">
        <f t="shared" si="163"/>
        <v>091</v>
      </c>
      <c r="D547" s="65" t="str">
        <f t="shared" si="164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8"/>
      <c r="K547" s="107"/>
      <c r="L547" s="107"/>
      <c r="M547" s="107"/>
      <c r="N547" s="197">
        <v>7210</v>
      </c>
    </row>
    <row r="548" spans="1:14" ht="15" hidden="1" customHeight="1" x14ac:dyDescent="0.25">
      <c r="A548" s="48">
        <f t="shared" si="162"/>
        <v>4231</v>
      </c>
      <c r="B548" s="49">
        <f t="shared" si="155"/>
        <v>82</v>
      </c>
      <c r="C548" s="65" t="str">
        <f t="shared" si="163"/>
        <v>091</v>
      </c>
      <c r="D548" s="65" t="str">
        <f t="shared" si="164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39"/>
      <c r="K548" s="107"/>
      <c r="L548" s="107"/>
      <c r="M548" s="107"/>
      <c r="N548" s="197">
        <v>8210</v>
      </c>
    </row>
    <row r="549" spans="1:14" ht="25.5" hidden="1" customHeight="1" x14ac:dyDescent="0.25">
      <c r="A549" s="48">
        <f t="shared" si="162"/>
        <v>424</v>
      </c>
      <c r="B549" s="49" t="str">
        <f t="shared" si="155"/>
        <v xml:space="preserve"> </v>
      </c>
      <c r="C549" s="65" t="str">
        <f t="shared" si="163"/>
        <v xml:space="preserve">  </v>
      </c>
      <c r="D549" s="65" t="str">
        <f t="shared" si="164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5">SUM(K550:K561)</f>
        <v>0</v>
      </c>
      <c r="L549" s="69">
        <f t="shared" ref="L549" si="166">SUM(L550:L561)</f>
        <v>0</v>
      </c>
      <c r="M549" s="69">
        <f t="shared" ref="M549" si="167">SUM(M550:M561)</f>
        <v>0</v>
      </c>
      <c r="N549" s="197"/>
    </row>
    <row r="550" spans="1:14" ht="15" hidden="1" customHeight="1" x14ac:dyDescent="0.25">
      <c r="A550" s="48">
        <f t="shared" si="162"/>
        <v>4241</v>
      </c>
      <c r="B550" s="49">
        <f t="shared" si="155"/>
        <v>32</v>
      </c>
      <c r="C550" s="65" t="str">
        <f t="shared" si="163"/>
        <v>091</v>
      </c>
      <c r="D550" s="65" t="str">
        <f t="shared" si="164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7" t="s">
        <v>184</v>
      </c>
      <c r="K550" s="107"/>
      <c r="L550" s="107"/>
      <c r="M550" s="107"/>
      <c r="N550" s="197">
        <v>3210</v>
      </c>
    </row>
    <row r="551" spans="1:14" ht="15" hidden="1" customHeight="1" x14ac:dyDescent="0.25">
      <c r="A551" s="48">
        <f t="shared" si="162"/>
        <v>4241</v>
      </c>
      <c r="B551" s="49">
        <f t="shared" si="155"/>
        <v>49</v>
      </c>
      <c r="C551" s="65" t="str">
        <f t="shared" si="163"/>
        <v>091</v>
      </c>
      <c r="D551" s="65" t="str">
        <f t="shared" si="164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8"/>
      <c r="K551" s="107"/>
      <c r="L551" s="107"/>
      <c r="M551" s="107"/>
      <c r="N551" s="197">
        <v>4910</v>
      </c>
    </row>
    <row r="552" spans="1:14" ht="15" hidden="1" customHeight="1" x14ac:dyDescent="0.25">
      <c r="A552" s="48">
        <f t="shared" si="162"/>
        <v>4241</v>
      </c>
      <c r="B552" s="49">
        <f t="shared" si="155"/>
        <v>54</v>
      </c>
      <c r="C552" s="65" t="str">
        <f t="shared" si="163"/>
        <v>091</v>
      </c>
      <c r="D552" s="65" t="str">
        <f t="shared" si="164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8"/>
      <c r="K552" s="107"/>
      <c r="L552" s="107"/>
      <c r="M552" s="107"/>
      <c r="N552" s="197">
        <v>5410</v>
      </c>
    </row>
    <row r="553" spans="1:14" ht="15" hidden="1" customHeight="1" x14ac:dyDescent="0.25">
      <c r="A553" s="48">
        <f t="shared" si="162"/>
        <v>4241</v>
      </c>
      <c r="B553" s="49">
        <f t="shared" si="155"/>
        <v>62</v>
      </c>
      <c r="C553" s="65" t="str">
        <f t="shared" si="163"/>
        <v>091</v>
      </c>
      <c r="D553" s="65" t="str">
        <f t="shared" si="164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8"/>
      <c r="K553" s="107"/>
      <c r="L553" s="107"/>
      <c r="M553" s="107"/>
      <c r="N553" s="197">
        <v>6210</v>
      </c>
    </row>
    <row r="554" spans="1:14" ht="15" hidden="1" customHeight="1" x14ac:dyDescent="0.25">
      <c r="A554" s="48">
        <f t="shared" si="162"/>
        <v>4241</v>
      </c>
      <c r="B554" s="49">
        <f t="shared" si="155"/>
        <v>72</v>
      </c>
      <c r="C554" s="65" t="str">
        <f t="shared" si="163"/>
        <v>091</v>
      </c>
      <c r="D554" s="65" t="str">
        <f t="shared" si="164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8"/>
      <c r="K554" s="107"/>
      <c r="L554" s="107"/>
      <c r="M554" s="107"/>
      <c r="N554" s="197">
        <v>7210</v>
      </c>
    </row>
    <row r="555" spans="1:14" ht="15" hidden="1" customHeight="1" x14ac:dyDescent="0.25">
      <c r="A555" s="48">
        <f t="shared" si="162"/>
        <v>4241</v>
      </c>
      <c r="B555" s="49">
        <f t="shared" si="155"/>
        <v>82</v>
      </c>
      <c r="C555" s="65" t="str">
        <f t="shared" si="163"/>
        <v>091</v>
      </c>
      <c r="D555" s="65" t="str">
        <f t="shared" si="164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39"/>
      <c r="K555" s="107"/>
      <c r="L555" s="107"/>
      <c r="M555" s="107"/>
      <c r="N555" s="197">
        <v>8210</v>
      </c>
    </row>
    <row r="556" spans="1:14" ht="15" hidden="1" customHeight="1" x14ac:dyDescent="0.25">
      <c r="A556" s="48">
        <f t="shared" si="162"/>
        <v>4242</v>
      </c>
      <c r="B556" s="49">
        <f t="shared" si="155"/>
        <v>32</v>
      </c>
      <c r="C556" s="65" t="str">
        <f t="shared" si="163"/>
        <v>091</v>
      </c>
      <c r="D556" s="65" t="str">
        <f t="shared" si="164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7" t="s">
        <v>183</v>
      </c>
      <c r="K556" s="107"/>
      <c r="L556" s="107"/>
      <c r="M556" s="107"/>
      <c r="N556" s="197">
        <v>3210</v>
      </c>
    </row>
    <row r="557" spans="1:14" ht="15" hidden="1" customHeight="1" x14ac:dyDescent="0.25">
      <c r="A557" s="48">
        <f t="shared" si="162"/>
        <v>4242</v>
      </c>
      <c r="B557" s="49">
        <f t="shared" si="155"/>
        <v>49</v>
      </c>
      <c r="C557" s="65" t="str">
        <f t="shared" si="163"/>
        <v>091</v>
      </c>
      <c r="D557" s="65" t="str">
        <f t="shared" si="164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8"/>
      <c r="K557" s="107"/>
      <c r="L557" s="107"/>
      <c r="M557" s="107"/>
      <c r="N557" s="197">
        <v>4910</v>
      </c>
    </row>
    <row r="558" spans="1:14" ht="15" hidden="1" customHeight="1" x14ac:dyDescent="0.25">
      <c r="A558" s="48">
        <f t="shared" si="162"/>
        <v>4242</v>
      </c>
      <c r="B558" s="49">
        <f t="shared" si="155"/>
        <v>54</v>
      </c>
      <c r="C558" s="65" t="str">
        <f t="shared" si="163"/>
        <v>091</v>
      </c>
      <c r="D558" s="65" t="str">
        <f t="shared" si="164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8"/>
      <c r="K558" s="107"/>
      <c r="L558" s="107"/>
      <c r="M558" s="107"/>
      <c r="N558" s="197">
        <v>5410</v>
      </c>
    </row>
    <row r="559" spans="1:14" ht="15" hidden="1" customHeight="1" x14ac:dyDescent="0.25">
      <c r="A559" s="48">
        <f t="shared" si="162"/>
        <v>4242</v>
      </c>
      <c r="B559" s="49">
        <f t="shared" si="155"/>
        <v>62</v>
      </c>
      <c r="C559" s="65" t="str">
        <f t="shared" si="163"/>
        <v>091</v>
      </c>
      <c r="D559" s="65" t="str">
        <f t="shared" si="164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8"/>
      <c r="K559" s="107"/>
      <c r="L559" s="107"/>
      <c r="M559" s="107"/>
      <c r="N559" s="197">
        <v>6210</v>
      </c>
    </row>
    <row r="560" spans="1:14" ht="15" hidden="1" customHeight="1" x14ac:dyDescent="0.25">
      <c r="A560" s="48">
        <f t="shared" si="162"/>
        <v>4242</v>
      </c>
      <c r="B560" s="49">
        <f t="shared" si="155"/>
        <v>72</v>
      </c>
      <c r="C560" s="65" t="str">
        <f t="shared" si="163"/>
        <v>091</v>
      </c>
      <c r="D560" s="65" t="str">
        <f t="shared" si="164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8"/>
      <c r="K560" s="107"/>
      <c r="L560" s="107"/>
      <c r="M560" s="107"/>
      <c r="N560" s="197">
        <v>7210</v>
      </c>
    </row>
    <row r="561" spans="1:14" ht="15" hidden="1" customHeight="1" x14ac:dyDescent="0.25">
      <c r="A561" s="48">
        <f t="shared" si="162"/>
        <v>4242</v>
      </c>
      <c r="B561" s="49">
        <f t="shared" si="155"/>
        <v>82</v>
      </c>
      <c r="C561" s="65" t="str">
        <f t="shared" si="163"/>
        <v>091</v>
      </c>
      <c r="D561" s="65" t="str">
        <f t="shared" si="164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39"/>
      <c r="K561" s="107"/>
      <c r="L561" s="107"/>
      <c r="M561" s="107"/>
      <c r="N561" s="197">
        <v>8210</v>
      </c>
    </row>
    <row r="562" spans="1:14" ht="15" hidden="1" customHeight="1" x14ac:dyDescent="0.25">
      <c r="A562" s="48">
        <f t="shared" si="162"/>
        <v>425</v>
      </c>
      <c r="B562" s="49" t="str">
        <f t="shared" si="155"/>
        <v xml:space="preserve"> </v>
      </c>
      <c r="C562" s="65" t="str">
        <f t="shared" si="163"/>
        <v xml:space="preserve">  </v>
      </c>
      <c r="D562" s="65" t="str">
        <f t="shared" si="164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8">SUM(K563:K568)</f>
        <v>0</v>
      </c>
      <c r="L562" s="69">
        <f t="shared" ref="L562" si="169">SUM(L563:L568)</f>
        <v>0</v>
      </c>
      <c r="M562" s="69">
        <f t="shared" ref="M562" si="170">SUM(M563:M568)</f>
        <v>0</v>
      </c>
      <c r="N562" s="197"/>
    </row>
    <row r="563" spans="1:14" ht="15" hidden="1" customHeight="1" x14ac:dyDescent="0.25">
      <c r="A563" s="48">
        <f t="shared" si="162"/>
        <v>4251</v>
      </c>
      <c r="B563" s="49">
        <f t="shared" si="155"/>
        <v>32</v>
      </c>
      <c r="C563" s="65" t="str">
        <f t="shared" si="163"/>
        <v>091</v>
      </c>
      <c r="D563" s="65" t="str">
        <f t="shared" si="164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7" t="s">
        <v>243</v>
      </c>
      <c r="K563" s="107"/>
      <c r="L563" s="107"/>
      <c r="M563" s="107"/>
      <c r="N563" s="197">
        <v>3210</v>
      </c>
    </row>
    <row r="564" spans="1:14" ht="15" hidden="1" customHeight="1" x14ac:dyDescent="0.25">
      <c r="A564" s="48">
        <f t="shared" si="162"/>
        <v>4251</v>
      </c>
      <c r="B564" s="49">
        <f t="shared" si="155"/>
        <v>49</v>
      </c>
      <c r="C564" s="65" t="str">
        <f t="shared" si="163"/>
        <v>091</v>
      </c>
      <c r="D564" s="65" t="str">
        <f t="shared" si="164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8"/>
      <c r="K564" s="107"/>
      <c r="L564" s="107"/>
      <c r="M564" s="107"/>
      <c r="N564" s="197">
        <v>4910</v>
      </c>
    </row>
    <row r="565" spans="1:14" ht="15" hidden="1" customHeight="1" x14ac:dyDescent="0.25">
      <c r="A565" s="48">
        <f t="shared" si="162"/>
        <v>4251</v>
      </c>
      <c r="B565" s="49">
        <f t="shared" si="155"/>
        <v>54</v>
      </c>
      <c r="C565" s="65" t="str">
        <f t="shared" si="163"/>
        <v>091</v>
      </c>
      <c r="D565" s="65" t="str">
        <f t="shared" si="164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8"/>
      <c r="K565" s="107"/>
      <c r="L565" s="107"/>
      <c r="M565" s="107"/>
      <c r="N565" s="197">
        <v>5410</v>
      </c>
    </row>
    <row r="566" spans="1:14" ht="15" hidden="1" customHeight="1" x14ac:dyDescent="0.25">
      <c r="A566" s="48">
        <f>G566</f>
        <v>4251</v>
      </c>
      <c r="B566" s="49">
        <f t="shared" si="155"/>
        <v>62</v>
      </c>
      <c r="C566" s="65" t="str">
        <f t="shared" si="163"/>
        <v>091</v>
      </c>
      <c r="D566" s="65" t="str">
        <f t="shared" si="164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8"/>
      <c r="K566" s="107"/>
      <c r="L566" s="107"/>
      <c r="M566" s="107"/>
      <c r="N566" s="197">
        <v>6210</v>
      </c>
    </row>
    <row r="567" spans="1:14" ht="15" hidden="1" customHeight="1" x14ac:dyDescent="0.25">
      <c r="A567" s="48">
        <f t="shared" ref="A567:A571" si="171">G567</f>
        <v>4251</v>
      </c>
      <c r="B567" s="49">
        <f t="shared" si="155"/>
        <v>72</v>
      </c>
      <c r="C567" s="65" t="str">
        <f t="shared" si="163"/>
        <v>091</v>
      </c>
      <c r="D567" s="65" t="str">
        <f t="shared" si="164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8"/>
      <c r="K567" s="107"/>
      <c r="L567" s="107"/>
      <c r="M567" s="107"/>
      <c r="N567" s="197">
        <v>7210</v>
      </c>
    </row>
    <row r="568" spans="1:14" ht="15" hidden="1" customHeight="1" x14ac:dyDescent="0.25">
      <c r="A568" s="48">
        <f t="shared" si="171"/>
        <v>4251</v>
      </c>
      <c r="B568" s="49">
        <f t="shared" si="155"/>
        <v>82</v>
      </c>
      <c r="C568" s="65" t="str">
        <f t="shared" si="163"/>
        <v>091</v>
      </c>
      <c r="D568" s="65" t="str">
        <f t="shared" si="164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39"/>
      <c r="K568" s="107"/>
      <c r="L568" s="107"/>
      <c r="M568" s="107"/>
      <c r="N568" s="197">
        <v>8210</v>
      </c>
    </row>
    <row r="569" spans="1:14" ht="15" hidden="1" customHeight="1" x14ac:dyDescent="0.25">
      <c r="A569" s="48">
        <f t="shared" si="171"/>
        <v>0</v>
      </c>
      <c r="B569" s="49" t="str">
        <f t="shared" si="155"/>
        <v xml:space="preserve"> </v>
      </c>
      <c r="C569" s="65" t="str">
        <f t="shared" si="163"/>
        <v xml:space="preserve">  </v>
      </c>
      <c r="D569" s="65" t="str">
        <f t="shared" si="164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x14ac:dyDescent="0.25">
      <c r="A570" s="48" t="str">
        <f t="shared" si="171"/>
        <v>A 7011 02</v>
      </c>
      <c r="B570" s="49" t="str">
        <f t="shared" si="155"/>
        <v xml:space="preserve"> </v>
      </c>
      <c r="C570" s="65" t="str">
        <f t="shared" si="163"/>
        <v xml:space="preserve">  </v>
      </c>
      <c r="D570" s="65" t="str">
        <f t="shared" si="164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2">SUM(K577,K907,K1016)</f>
        <v>6706300</v>
      </c>
      <c r="L570" s="78">
        <f t="shared" ref="L570" si="173">SUM(L577,L907,L1016)</f>
        <v>6055300</v>
      </c>
      <c r="M570" s="78">
        <f t="shared" ref="M570" si="174">SUM(M577,M907,M1016)</f>
        <v>6055300</v>
      </c>
      <c r="N570" s="198"/>
    </row>
    <row r="571" spans="1:14" ht="25.5" x14ac:dyDescent="0.25">
      <c r="A571" s="48">
        <f t="shared" si="171"/>
        <v>32</v>
      </c>
      <c r="B571" s="49" t="str">
        <f t="shared" si="155"/>
        <v xml:space="preserve"> </v>
      </c>
      <c r="C571" s="65" t="str">
        <f t="shared" si="163"/>
        <v xml:space="preserve">  </v>
      </c>
      <c r="D571" s="65" t="str">
        <f t="shared" si="164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214000</v>
      </c>
      <c r="L571" s="85">
        <f>SUMIF($F577:$F1031,$G571,L$577:L1031)</f>
        <v>178000</v>
      </c>
      <c r="M571" s="85">
        <f>SUMIF($F577:$F1031,$G571,M$577:M1031)</f>
        <v>178000</v>
      </c>
      <c r="N571" s="198"/>
    </row>
    <row r="572" spans="1:14" ht="25.5" x14ac:dyDescent="0.25">
      <c r="A572" s="48">
        <f t="shared" si="162"/>
        <v>49</v>
      </c>
      <c r="B572" s="49" t="str">
        <f t="shared" si="155"/>
        <v xml:space="preserve"> </v>
      </c>
      <c r="C572" s="65" t="str">
        <f t="shared" si="163"/>
        <v xml:space="preserve">  </v>
      </c>
      <c r="D572" s="65" t="str">
        <f t="shared" si="164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5">SUMIF($F577:$F1031,$G572,K577:K1031)</f>
        <v>0</v>
      </c>
      <c r="L572" s="85">
        <f t="shared" ref="L572" si="176">SUMIF($F577:$F1031,$G572,L577:L1031)</f>
        <v>0</v>
      </c>
      <c r="M572" s="85">
        <f t="shared" ref="M572" si="177">SUMIF($F577:$F1031,$G572,M577:M1031)</f>
        <v>0</v>
      </c>
      <c r="N572" s="198"/>
    </row>
    <row r="573" spans="1:14" x14ac:dyDescent="0.25">
      <c r="A573" s="48">
        <f t="shared" si="162"/>
        <v>54</v>
      </c>
      <c r="B573" s="49" t="str">
        <f t="shared" si="155"/>
        <v xml:space="preserve"> </v>
      </c>
      <c r="C573" s="65" t="str">
        <f t="shared" si="163"/>
        <v xml:space="preserve">  </v>
      </c>
      <c r="D573" s="65" t="str">
        <f t="shared" si="164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8">SUMIF($F577:$F1031,$G573,K577:K1031)</f>
        <v>6484300</v>
      </c>
      <c r="L573" s="85">
        <f t="shared" ref="L573" si="179">SUMIF($F577:$F1031,$G573,L577:L1031)</f>
        <v>5869300</v>
      </c>
      <c r="M573" s="85">
        <f t="shared" ref="M573" si="180">SUMIF($F577:$F1031,$G573,M577:M1031)</f>
        <v>5869300</v>
      </c>
      <c r="N573" s="198"/>
    </row>
    <row r="574" spans="1:14" x14ac:dyDescent="0.25">
      <c r="A574" s="48">
        <f t="shared" si="162"/>
        <v>62</v>
      </c>
      <c r="B574" s="49" t="str">
        <f t="shared" si="155"/>
        <v xml:space="preserve"> </v>
      </c>
      <c r="C574" s="65" t="str">
        <f t="shared" si="163"/>
        <v xml:space="preserve">  </v>
      </c>
      <c r="D574" s="65" t="str">
        <f t="shared" si="164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1">SUMIF($F577:$F1031,$G574,K577:K1031)</f>
        <v>8000</v>
      </c>
      <c r="L574" s="85">
        <f t="shared" ref="L574" si="182">SUMIF($F577:$F1031,$G574,L577:L1031)</f>
        <v>8000</v>
      </c>
      <c r="M574" s="85">
        <f t="shared" ref="M574" si="183">SUMIF($F577:$F1031,$G574,M577:M1031)</f>
        <v>8000</v>
      </c>
      <c r="N574" s="198"/>
    </row>
    <row r="575" spans="1:14" ht="51" x14ac:dyDescent="0.25">
      <c r="A575" s="48">
        <f t="shared" si="162"/>
        <v>72</v>
      </c>
      <c r="B575" s="49" t="str">
        <f t="shared" si="155"/>
        <v xml:space="preserve"> </v>
      </c>
      <c r="C575" s="65" t="str">
        <f t="shared" si="163"/>
        <v xml:space="preserve">  </v>
      </c>
      <c r="D575" s="65" t="str">
        <f t="shared" si="164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4">SUMIF($F577:$F1031,$G575,K577:K1031)</f>
        <v>0</v>
      </c>
      <c r="L575" s="85">
        <f t="shared" ref="L575" si="185">SUMIF($F577:$F1031,$G575,L577:L1031)</f>
        <v>0</v>
      </c>
      <c r="M575" s="85">
        <f t="shared" ref="M575" si="186">SUMIF($F577:$F1031,$G575,M577:M1031)</f>
        <v>0</v>
      </c>
      <c r="N575" s="198"/>
    </row>
    <row r="576" spans="1:14" ht="25.5" x14ac:dyDescent="0.25">
      <c r="A576" s="48">
        <f t="shared" si="162"/>
        <v>82</v>
      </c>
      <c r="B576" s="49" t="str">
        <f t="shared" si="155"/>
        <v xml:space="preserve"> </v>
      </c>
      <c r="C576" s="65" t="str">
        <f t="shared" si="163"/>
        <v xml:space="preserve">  </v>
      </c>
      <c r="D576" s="65" t="str">
        <f t="shared" si="164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7">SUMIF($F577:$F1031,$G576,K577:K1031)</f>
        <v>0</v>
      </c>
      <c r="L576" s="85">
        <f t="shared" ref="L576" si="188">SUMIF($F577:$F1031,$G576,L577:L1031)</f>
        <v>0</v>
      </c>
      <c r="M576" s="85">
        <f t="shared" ref="M576" si="189">SUMIF($F577:$F1031,$G576,M577:M1031)</f>
        <v>0</v>
      </c>
      <c r="N576" s="198"/>
    </row>
    <row r="577" spans="1:14" x14ac:dyDescent="0.25">
      <c r="A577" s="48">
        <f t="shared" si="162"/>
        <v>3</v>
      </c>
      <c r="B577" s="49" t="str">
        <f t="shared" si="155"/>
        <v xml:space="preserve"> </v>
      </c>
      <c r="C577" s="65" t="str">
        <f t="shared" si="163"/>
        <v xml:space="preserve">  </v>
      </c>
      <c r="D577" s="65" t="str">
        <f t="shared" si="164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90">SUM(K578,K624,K792,K825,K893,K879,K833)</f>
        <v>6591800</v>
      </c>
      <c r="L577" s="69">
        <f t="shared" ref="L577" si="191">SUM(L578,L624,L792,L825,L893,L879,L833)</f>
        <v>5940800</v>
      </c>
      <c r="M577" s="69">
        <f t="shared" ref="M577" si="192">SUM(M578,M624,M792,M825,M893,M879,M833)</f>
        <v>5940800</v>
      </c>
      <c r="N577" s="198"/>
    </row>
    <row r="578" spans="1:14" x14ac:dyDescent="0.25">
      <c r="A578" s="48">
        <f t="shared" si="162"/>
        <v>31</v>
      </c>
      <c r="B578" s="49" t="str">
        <f t="shared" si="155"/>
        <v xml:space="preserve"> </v>
      </c>
      <c r="C578" s="65" t="str">
        <f t="shared" si="163"/>
        <v xml:space="preserve">  </v>
      </c>
      <c r="D578" s="65" t="str">
        <f t="shared" si="164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3">SUM(K579,K604,K611)</f>
        <v>5913000</v>
      </c>
      <c r="L578" s="69">
        <f t="shared" ref="L578" si="194">SUM(L579,L604,L611)</f>
        <v>5793000</v>
      </c>
      <c r="M578" s="69">
        <f t="shared" ref="M578" si="195">SUM(M579,M604,M611)</f>
        <v>5793000</v>
      </c>
      <c r="N578" s="197"/>
    </row>
    <row r="579" spans="1:14" x14ac:dyDescent="0.25">
      <c r="A579" s="48">
        <f t="shared" si="162"/>
        <v>311</v>
      </c>
      <c r="B579" s="49" t="str">
        <f t="shared" si="155"/>
        <v xml:space="preserve"> </v>
      </c>
      <c r="C579" s="65" t="str">
        <f t="shared" si="163"/>
        <v xml:space="preserve">  </v>
      </c>
      <c r="D579" s="65" t="str">
        <f t="shared" si="164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6">SUM(K580:K603)</f>
        <v>4905000</v>
      </c>
      <c r="L579" s="69">
        <f t="shared" ref="L579" si="197">SUM(L580:L603)</f>
        <v>4803000</v>
      </c>
      <c r="M579" s="69">
        <f t="shared" ref="M579" si="198">SUM(M580:M603)</f>
        <v>4803000</v>
      </c>
      <c r="N579" s="197"/>
    </row>
    <row r="580" spans="1:14" ht="25.5" customHeight="1" x14ac:dyDescent="0.25">
      <c r="A580" s="48">
        <f t="shared" si="162"/>
        <v>3111</v>
      </c>
      <c r="B580" s="49">
        <f t="shared" si="155"/>
        <v>32</v>
      </c>
      <c r="C580" s="65" t="str">
        <f t="shared" si="163"/>
        <v>092</v>
      </c>
      <c r="D580" s="65" t="str">
        <f t="shared" si="164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7" t="s">
        <v>128</v>
      </c>
      <c r="K580" s="107"/>
      <c r="L580" s="107"/>
      <c r="M580" s="107"/>
      <c r="N580" s="197">
        <v>3210</v>
      </c>
    </row>
    <row r="581" spans="1:14" x14ac:dyDescent="0.25">
      <c r="A581" s="48">
        <f t="shared" si="162"/>
        <v>3111</v>
      </c>
      <c r="B581" s="49">
        <f t="shared" si="155"/>
        <v>49</v>
      </c>
      <c r="C581" s="65" t="str">
        <f t="shared" si="163"/>
        <v>092</v>
      </c>
      <c r="D581" s="65" t="str">
        <f t="shared" si="164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8"/>
      <c r="K581" s="107"/>
      <c r="L581" s="107"/>
      <c r="M581" s="107"/>
      <c r="N581" s="197">
        <v>4910</v>
      </c>
    </row>
    <row r="582" spans="1:14" x14ac:dyDescent="0.25">
      <c r="A582" s="48">
        <f t="shared" si="162"/>
        <v>3111</v>
      </c>
      <c r="B582" s="49">
        <f t="shared" si="155"/>
        <v>54</v>
      </c>
      <c r="C582" s="65" t="str">
        <f t="shared" si="163"/>
        <v>092</v>
      </c>
      <c r="D582" s="65" t="str">
        <f t="shared" si="164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8"/>
      <c r="K582" s="107">
        <v>4905000</v>
      </c>
      <c r="L582" s="107">
        <v>4803000</v>
      </c>
      <c r="M582" s="107">
        <v>4803000</v>
      </c>
      <c r="N582" s="197">
        <v>5410</v>
      </c>
    </row>
    <row r="583" spans="1:14" x14ac:dyDescent="0.25">
      <c r="A583" s="48">
        <f t="shared" si="162"/>
        <v>3111</v>
      </c>
      <c r="B583" s="49">
        <f t="shared" si="155"/>
        <v>62</v>
      </c>
      <c r="C583" s="65" t="str">
        <f t="shared" si="163"/>
        <v>092</v>
      </c>
      <c r="D583" s="65" t="str">
        <f t="shared" si="164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8"/>
      <c r="K583" s="107"/>
      <c r="L583" s="107"/>
      <c r="M583" s="107"/>
      <c r="N583" s="197">
        <v>6210</v>
      </c>
    </row>
    <row r="584" spans="1:14" x14ac:dyDescent="0.25">
      <c r="A584" s="48">
        <f t="shared" si="162"/>
        <v>3111</v>
      </c>
      <c r="B584" s="49">
        <f t="shared" si="155"/>
        <v>72</v>
      </c>
      <c r="C584" s="65" t="str">
        <f t="shared" si="163"/>
        <v>092</v>
      </c>
      <c r="D584" s="65" t="str">
        <f t="shared" si="164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8"/>
      <c r="K584" s="107"/>
      <c r="L584" s="107"/>
      <c r="M584" s="107"/>
      <c r="N584" s="197">
        <v>7210</v>
      </c>
    </row>
    <row r="585" spans="1:14" x14ac:dyDescent="0.25">
      <c r="A585" s="48">
        <f t="shared" si="162"/>
        <v>3111</v>
      </c>
      <c r="B585" s="49">
        <f t="shared" si="155"/>
        <v>82</v>
      </c>
      <c r="C585" s="65" t="str">
        <f t="shared" si="163"/>
        <v>092</v>
      </c>
      <c r="D585" s="65" t="str">
        <f t="shared" si="164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39"/>
      <c r="K585" s="107"/>
      <c r="L585" s="107"/>
      <c r="M585" s="107"/>
      <c r="N585" s="197">
        <v>8210</v>
      </c>
    </row>
    <row r="586" spans="1:14" ht="25.5" customHeight="1" x14ac:dyDescent="0.25">
      <c r="A586" s="48">
        <f t="shared" si="162"/>
        <v>3112</v>
      </c>
      <c r="B586" s="49">
        <f t="shared" si="155"/>
        <v>32</v>
      </c>
      <c r="C586" s="65" t="str">
        <f t="shared" si="163"/>
        <v>092</v>
      </c>
      <c r="D586" s="65" t="str">
        <f t="shared" si="164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7" t="s">
        <v>229</v>
      </c>
      <c r="K586" s="107"/>
      <c r="L586" s="107"/>
      <c r="M586" s="107"/>
      <c r="N586" s="197">
        <v>3210</v>
      </c>
    </row>
    <row r="587" spans="1:14" x14ac:dyDescent="0.25">
      <c r="A587" s="48">
        <f t="shared" si="162"/>
        <v>3112</v>
      </c>
      <c r="B587" s="49">
        <f t="shared" si="155"/>
        <v>49</v>
      </c>
      <c r="C587" s="65" t="str">
        <f t="shared" si="163"/>
        <v>092</v>
      </c>
      <c r="D587" s="65" t="str">
        <f t="shared" si="164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8"/>
      <c r="K587" s="107"/>
      <c r="L587" s="107"/>
      <c r="M587" s="107"/>
      <c r="N587" s="197">
        <v>4910</v>
      </c>
    </row>
    <row r="588" spans="1:14" x14ac:dyDescent="0.25">
      <c r="A588" s="48">
        <f t="shared" si="162"/>
        <v>3112</v>
      </c>
      <c r="B588" s="49">
        <f t="shared" si="155"/>
        <v>54</v>
      </c>
      <c r="C588" s="65" t="str">
        <f t="shared" si="163"/>
        <v>092</v>
      </c>
      <c r="D588" s="65" t="str">
        <f t="shared" si="164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8"/>
      <c r="K588" s="107"/>
      <c r="L588" s="107"/>
      <c r="M588" s="107"/>
      <c r="N588" s="197">
        <v>5410</v>
      </c>
    </row>
    <row r="589" spans="1:14" x14ac:dyDescent="0.25">
      <c r="A589" s="48">
        <f t="shared" si="162"/>
        <v>3112</v>
      </c>
      <c r="B589" s="49">
        <f t="shared" si="155"/>
        <v>62</v>
      </c>
      <c r="C589" s="65" t="str">
        <f t="shared" si="163"/>
        <v>092</v>
      </c>
      <c r="D589" s="65" t="str">
        <f t="shared" si="164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8"/>
      <c r="K589" s="107"/>
      <c r="L589" s="107"/>
      <c r="M589" s="107"/>
      <c r="N589" s="197">
        <v>6210</v>
      </c>
    </row>
    <row r="590" spans="1:14" x14ac:dyDescent="0.25">
      <c r="A590" s="48">
        <f t="shared" si="162"/>
        <v>3112</v>
      </c>
      <c r="B590" s="49">
        <f t="shared" si="155"/>
        <v>72</v>
      </c>
      <c r="C590" s="65" t="str">
        <f t="shared" si="163"/>
        <v>092</v>
      </c>
      <c r="D590" s="65" t="str">
        <f t="shared" si="164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8"/>
      <c r="K590" s="107"/>
      <c r="L590" s="107"/>
      <c r="M590" s="107"/>
      <c r="N590" s="197">
        <v>7210</v>
      </c>
    </row>
    <row r="591" spans="1:14" x14ac:dyDescent="0.25">
      <c r="A591" s="48">
        <f t="shared" si="162"/>
        <v>3112</v>
      </c>
      <c r="B591" s="49">
        <f t="shared" si="155"/>
        <v>82</v>
      </c>
      <c r="C591" s="65" t="str">
        <f t="shared" si="163"/>
        <v>092</v>
      </c>
      <c r="D591" s="65" t="str">
        <f t="shared" si="164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39"/>
      <c r="K591" s="107"/>
      <c r="L591" s="107"/>
      <c r="M591" s="107"/>
      <c r="N591" s="197">
        <v>8210</v>
      </c>
    </row>
    <row r="592" spans="1:14" x14ac:dyDescent="0.25">
      <c r="A592" s="48">
        <f t="shared" si="162"/>
        <v>3113</v>
      </c>
      <c r="B592" s="49">
        <f t="shared" si="155"/>
        <v>32</v>
      </c>
      <c r="C592" s="65" t="str">
        <f t="shared" si="163"/>
        <v>092</v>
      </c>
      <c r="D592" s="65" t="str">
        <f t="shared" si="164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7" t="s">
        <v>219</v>
      </c>
      <c r="K592" s="107"/>
      <c r="L592" s="107"/>
      <c r="M592" s="107"/>
      <c r="N592" s="197">
        <v>3210</v>
      </c>
    </row>
    <row r="593" spans="1:14" x14ac:dyDescent="0.25">
      <c r="A593" s="48">
        <f t="shared" si="162"/>
        <v>3113</v>
      </c>
      <c r="B593" s="49">
        <f t="shared" si="155"/>
        <v>49</v>
      </c>
      <c r="C593" s="65" t="str">
        <f t="shared" si="163"/>
        <v>092</v>
      </c>
      <c r="D593" s="65" t="str">
        <f t="shared" si="164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8"/>
      <c r="K593" s="107"/>
      <c r="L593" s="107"/>
      <c r="M593" s="107"/>
      <c r="N593" s="197">
        <v>4910</v>
      </c>
    </row>
    <row r="594" spans="1:14" x14ac:dyDescent="0.25">
      <c r="A594" s="48">
        <f t="shared" si="162"/>
        <v>3113</v>
      </c>
      <c r="B594" s="49">
        <f t="shared" si="155"/>
        <v>54</v>
      </c>
      <c r="C594" s="65" t="str">
        <f t="shared" si="163"/>
        <v>092</v>
      </c>
      <c r="D594" s="65" t="str">
        <f t="shared" si="164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8"/>
      <c r="K594" s="107"/>
      <c r="L594" s="107"/>
      <c r="M594" s="107"/>
      <c r="N594" s="197">
        <v>5410</v>
      </c>
    </row>
    <row r="595" spans="1:14" x14ac:dyDescent="0.25">
      <c r="A595" s="48">
        <f t="shared" si="162"/>
        <v>3113</v>
      </c>
      <c r="B595" s="49">
        <f t="shared" si="155"/>
        <v>62</v>
      </c>
      <c r="C595" s="65" t="str">
        <f t="shared" si="163"/>
        <v>092</v>
      </c>
      <c r="D595" s="65" t="str">
        <f t="shared" si="164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8"/>
      <c r="K595" s="107"/>
      <c r="L595" s="107"/>
      <c r="M595" s="107"/>
      <c r="N595" s="197">
        <v>6210</v>
      </c>
    </row>
    <row r="596" spans="1:14" x14ac:dyDescent="0.25">
      <c r="A596" s="48">
        <f t="shared" si="162"/>
        <v>3113</v>
      </c>
      <c r="B596" s="49">
        <f t="shared" si="155"/>
        <v>72</v>
      </c>
      <c r="C596" s="65" t="str">
        <f t="shared" si="163"/>
        <v>092</v>
      </c>
      <c r="D596" s="65" t="str">
        <f t="shared" si="164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8"/>
      <c r="K596" s="107"/>
      <c r="L596" s="107"/>
      <c r="M596" s="107"/>
      <c r="N596" s="197">
        <v>7210</v>
      </c>
    </row>
    <row r="597" spans="1:14" x14ac:dyDescent="0.25">
      <c r="A597" s="48">
        <f t="shared" si="162"/>
        <v>3113</v>
      </c>
      <c r="B597" s="49">
        <f t="shared" si="155"/>
        <v>82</v>
      </c>
      <c r="C597" s="65" t="str">
        <f t="shared" si="163"/>
        <v>092</v>
      </c>
      <c r="D597" s="65" t="str">
        <f t="shared" si="164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39"/>
      <c r="K597" s="107"/>
      <c r="L597" s="107"/>
      <c r="M597" s="107"/>
      <c r="N597" s="197">
        <v>8210</v>
      </c>
    </row>
    <row r="598" spans="1:14" x14ac:dyDescent="0.25">
      <c r="A598" s="48">
        <f t="shared" si="162"/>
        <v>3114</v>
      </c>
      <c r="B598" s="49">
        <f t="shared" si="155"/>
        <v>32</v>
      </c>
      <c r="C598" s="65" t="str">
        <f t="shared" si="163"/>
        <v>092</v>
      </c>
      <c r="D598" s="65" t="str">
        <f t="shared" si="164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7" t="s">
        <v>220</v>
      </c>
      <c r="K598" s="107"/>
      <c r="L598" s="107"/>
      <c r="M598" s="107"/>
      <c r="N598" s="197">
        <v>3210</v>
      </c>
    </row>
    <row r="599" spans="1:14" x14ac:dyDescent="0.25">
      <c r="A599" s="48">
        <f t="shared" si="162"/>
        <v>3114</v>
      </c>
      <c r="B599" s="49">
        <f t="shared" si="155"/>
        <v>49</v>
      </c>
      <c r="C599" s="65" t="str">
        <f t="shared" si="163"/>
        <v>092</v>
      </c>
      <c r="D599" s="65" t="str">
        <f t="shared" si="164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8"/>
      <c r="K599" s="107"/>
      <c r="L599" s="107"/>
      <c r="M599" s="107"/>
      <c r="N599" s="197">
        <v>4910</v>
      </c>
    </row>
    <row r="600" spans="1:14" ht="25.5" customHeight="1" x14ac:dyDescent="0.25">
      <c r="A600" s="48">
        <f t="shared" si="162"/>
        <v>3114</v>
      </c>
      <c r="B600" s="49">
        <f t="shared" si="155"/>
        <v>54</v>
      </c>
      <c r="C600" s="65" t="str">
        <f t="shared" si="163"/>
        <v>092</v>
      </c>
      <c r="D600" s="65" t="str">
        <f t="shared" si="164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8"/>
      <c r="K600" s="107"/>
      <c r="L600" s="107"/>
      <c r="M600" s="107"/>
      <c r="N600" s="197">
        <v>5410</v>
      </c>
    </row>
    <row r="601" spans="1:14" x14ac:dyDescent="0.25">
      <c r="A601" s="48">
        <f t="shared" si="162"/>
        <v>3114</v>
      </c>
      <c r="B601" s="49">
        <f t="shared" si="155"/>
        <v>62</v>
      </c>
      <c r="C601" s="65" t="str">
        <f t="shared" si="163"/>
        <v>092</v>
      </c>
      <c r="D601" s="65" t="str">
        <f t="shared" si="164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8"/>
      <c r="K601" s="107"/>
      <c r="L601" s="107"/>
      <c r="M601" s="107"/>
      <c r="N601" s="197">
        <v>6210</v>
      </c>
    </row>
    <row r="602" spans="1:14" x14ac:dyDescent="0.25">
      <c r="A602" s="48">
        <f t="shared" si="162"/>
        <v>3114</v>
      </c>
      <c r="B602" s="49">
        <f t="shared" si="155"/>
        <v>72</v>
      </c>
      <c r="C602" s="65" t="str">
        <f t="shared" si="163"/>
        <v>092</v>
      </c>
      <c r="D602" s="65" t="str">
        <f t="shared" si="164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8"/>
      <c r="K602" s="107"/>
      <c r="L602" s="107"/>
      <c r="M602" s="107"/>
      <c r="N602" s="197">
        <v>7210</v>
      </c>
    </row>
    <row r="603" spans="1:14" x14ac:dyDescent="0.25">
      <c r="A603" s="48">
        <f t="shared" si="162"/>
        <v>3114</v>
      </c>
      <c r="B603" s="49">
        <f t="shared" si="155"/>
        <v>82</v>
      </c>
      <c r="C603" s="65" t="str">
        <f t="shared" si="163"/>
        <v>091</v>
      </c>
      <c r="D603" s="65" t="str">
        <f t="shared" si="164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39"/>
      <c r="K603" s="107"/>
      <c r="L603" s="107"/>
      <c r="M603" s="107"/>
      <c r="N603" s="197">
        <v>8210</v>
      </c>
    </row>
    <row r="604" spans="1:14" x14ac:dyDescent="0.25">
      <c r="A604" s="48">
        <f t="shared" si="162"/>
        <v>312</v>
      </c>
      <c r="B604" s="49" t="str">
        <f t="shared" si="155"/>
        <v xml:space="preserve"> </v>
      </c>
      <c r="C604" s="65" t="str">
        <f t="shared" si="163"/>
        <v xml:space="preserve">  </v>
      </c>
      <c r="D604" s="65" t="str">
        <f t="shared" si="164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9">SUM(K605:K610)</f>
        <v>204000</v>
      </c>
      <c r="L604" s="69">
        <f>SUM(L605:L610)</f>
        <v>204000</v>
      </c>
      <c r="M604" s="69">
        <f>SUM(M605:M610)</f>
        <v>204000</v>
      </c>
      <c r="N604" s="197"/>
    </row>
    <row r="605" spans="1:14" x14ac:dyDescent="0.25">
      <c r="A605" s="48">
        <f t="shared" si="162"/>
        <v>3121</v>
      </c>
      <c r="B605" s="49">
        <f t="shared" si="155"/>
        <v>32</v>
      </c>
      <c r="C605" s="65" t="str">
        <f t="shared" si="163"/>
        <v>092</v>
      </c>
      <c r="D605" s="65" t="str">
        <f t="shared" si="164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7" t="s">
        <v>129</v>
      </c>
      <c r="K605" s="107"/>
      <c r="L605" s="107"/>
      <c r="M605" s="107"/>
      <c r="N605" s="197">
        <v>3210</v>
      </c>
    </row>
    <row r="606" spans="1:14" x14ac:dyDescent="0.25">
      <c r="A606" s="48">
        <f t="shared" si="162"/>
        <v>3121</v>
      </c>
      <c r="B606" s="49">
        <f t="shared" si="155"/>
        <v>49</v>
      </c>
      <c r="C606" s="65" t="str">
        <f t="shared" si="163"/>
        <v>092</v>
      </c>
      <c r="D606" s="65" t="str">
        <f t="shared" si="164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8"/>
      <c r="K606" s="107"/>
      <c r="L606" s="107"/>
      <c r="M606" s="107"/>
      <c r="N606" s="197">
        <v>4910</v>
      </c>
    </row>
    <row r="607" spans="1:14" x14ac:dyDescent="0.25">
      <c r="A607" s="48">
        <f t="shared" si="162"/>
        <v>3121</v>
      </c>
      <c r="B607" s="49">
        <f t="shared" si="155"/>
        <v>54</v>
      </c>
      <c r="C607" s="65" t="str">
        <f t="shared" si="163"/>
        <v>092</v>
      </c>
      <c r="D607" s="65" t="str">
        <f t="shared" si="164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8"/>
      <c r="K607" s="107">
        <v>204000</v>
      </c>
      <c r="L607" s="107">
        <v>204000</v>
      </c>
      <c r="M607" s="107">
        <v>204000</v>
      </c>
      <c r="N607" s="197">
        <v>5410</v>
      </c>
    </row>
    <row r="608" spans="1:14" x14ac:dyDescent="0.25">
      <c r="A608" s="48">
        <f t="shared" si="162"/>
        <v>3121</v>
      </c>
      <c r="B608" s="49">
        <f t="shared" si="155"/>
        <v>62</v>
      </c>
      <c r="C608" s="65" t="str">
        <f t="shared" si="163"/>
        <v>092</v>
      </c>
      <c r="D608" s="65" t="str">
        <f t="shared" si="164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8"/>
      <c r="K608" s="107"/>
      <c r="L608" s="107"/>
      <c r="M608" s="107"/>
      <c r="N608" s="197">
        <v>6210</v>
      </c>
    </row>
    <row r="609" spans="1:14" x14ac:dyDescent="0.25">
      <c r="A609" s="48">
        <f t="shared" si="162"/>
        <v>3121</v>
      </c>
      <c r="B609" s="49">
        <f t="shared" si="155"/>
        <v>72</v>
      </c>
      <c r="C609" s="65" t="str">
        <f t="shared" si="163"/>
        <v>092</v>
      </c>
      <c r="D609" s="65" t="str">
        <f t="shared" si="164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8"/>
      <c r="K609" s="107"/>
      <c r="L609" s="107"/>
      <c r="M609" s="107"/>
      <c r="N609" s="197">
        <v>7210</v>
      </c>
    </row>
    <row r="610" spans="1:14" x14ac:dyDescent="0.25">
      <c r="A610" s="48">
        <f t="shared" si="162"/>
        <v>3121</v>
      </c>
      <c r="B610" s="49">
        <f t="shared" si="155"/>
        <v>82</v>
      </c>
      <c r="C610" s="65" t="str">
        <f t="shared" si="163"/>
        <v>092</v>
      </c>
      <c r="D610" s="65" t="str">
        <f t="shared" si="164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39"/>
      <c r="K610" s="107"/>
      <c r="L610" s="107"/>
      <c r="M610" s="107"/>
      <c r="N610" s="197">
        <v>8210</v>
      </c>
    </row>
    <row r="611" spans="1:14" x14ac:dyDescent="0.25">
      <c r="A611" s="48">
        <f t="shared" si="162"/>
        <v>313</v>
      </c>
      <c r="B611" s="49" t="str">
        <f t="shared" si="155"/>
        <v xml:space="preserve"> </v>
      </c>
      <c r="C611" s="65" t="str">
        <f t="shared" si="163"/>
        <v xml:space="preserve">  </v>
      </c>
      <c r="D611" s="65" t="str">
        <f t="shared" si="164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200">SUM(K612:K623)</f>
        <v>804000</v>
      </c>
      <c r="L611" s="69">
        <f>SUM(L612:L623)</f>
        <v>786000</v>
      </c>
      <c r="M611" s="69">
        <f>SUM(M612:M623)</f>
        <v>786000</v>
      </c>
      <c r="N611" s="197"/>
    </row>
    <row r="612" spans="1:14" ht="25.5" customHeight="1" x14ac:dyDescent="0.25">
      <c r="A612" s="48">
        <f t="shared" si="162"/>
        <v>3132</v>
      </c>
      <c r="B612" s="49">
        <f t="shared" si="155"/>
        <v>32</v>
      </c>
      <c r="C612" s="65" t="str">
        <f t="shared" si="163"/>
        <v>092</v>
      </c>
      <c r="D612" s="65" t="str">
        <f t="shared" si="164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7" t="s">
        <v>131</v>
      </c>
      <c r="K612" s="107"/>
      <c r="L612" s="107"/>
      <c r="M612" s="107"/>
      <c r="N612" s="197">
        <v>3210</v>
      </c>
    </row>
    <row r="613" spans="1:14" x14ac:dyDescent="0.25">
      <c r="A613" s="48">
        <f t="shared" si="162"/>
        <v>3132</v>
      </c>
      <c r="B613" s="49">
        <f t="shared" si="155"/>
        <v>49</v>
      </c>
      <c r="C613" s="65" t="str">
        <f t="shared" ref="C613:C617" si="201">IF(H613&gt;0,LEFT(E613,3),"  ")</f>
        <v>092</v>
      </c>
      <c r="D613" s="65" t="str">
        <f t="shared" ref="D613:D617" si="202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8"/>
      <c r="K613" s="107"/>
      <c r="L613" s="107"/>
      <c r="M613" s="107"/>
      <c r="N613" s="197">
        <v>4910</v>
      </c>
    </row>
    <row r="614" spans="1:14" x14ac:dyDescent="0.25">
      <c r="A614" s="48">
        <f t="shared" si="162"/>
        <v>3132</v>
      </c>
      <c r="B614" s="49">
        <f t="shared" si="155"/>
        <v>54</v>
      </c>
      <c r="C614" s="65" t="str">
        <f t="shared" si="201"/>
        <v>092</v>
      </c>
      <c r="D614" s="65" t="str">
        <f t="shared" si="202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8"/>
      <c r="K614" s="107">
        <v>804000</v>
      </c>
      <c r="L614" s="107">
        <v>786000</v>
      </c>
      <c r="M614" s="107">
        <v>786000</v>
      </c>
      <c r="N614" s="197">
        <v>5410</v>
      </c>
    </row>
    <row r="615" spans="1:14" x14ac:dyDescent="0.25">
      <c r="A615" s="48">
        <f t="shared" si="162"/>
        <v>3132</v>
      </c>
      <c r="B615" s="49">
        <f t="shared" si="155"/>
        <v>62</v>
      </c>
      <c r="C615" s="65" t="str">
        <f t="shared" si="201"/>
        <v>092</v>
      </c>
      <c r="D615" s="65" t="str">
        <f t="shared" si="202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8"/>
      <c r="K615" s="107"/>
      <c r="L615" s="107"/>
      <c r="M615" s="107"/>
      <c r="N615" s="197">
        <v>6210</v>
      </c>
    </row>
    <row r="616" spans="1:14" x14ac:dyDescent="0.25">
      <c r="A616" s="48">
        <f t="shared" si="162"/>
        <v>3132</v>
      </c>
      <c r="B616" s="49">
        <f t="shared" si="155"/>
        <v>72</v>
      </c>
      <c r="C616" s="65" t="str">
        <f t="shared" si="201"/>
        <v>092</v>
      </c>
      <c r="D616" s="65" t="str">
        <f t="shared" si="202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8"/>
      <c r="K616" s="107"/>
      <c r="L616" s="107"/>
      <c r="M616" s="107"/>
      <c r="N616" s="197">
        <v>7210</v>
      </c>
    </row>
    <row r="617" spans="1:14" x14ac:dyDescent="0.25">
      <c r="A617" s="48">
        <f t="shared" si="162"/>
        <v>3132</v>
      </c>
      <c r="B617" s="49">
        <f t="shared" si="155"/>
        <v>82</v>
      </c>
      <c r="C617" s="65" t="str">
        <f t="shared" si="201"/>
        <v>092</v>
      </c>
      <c r="D617" s="65" t="str">
        <f t="shared" si="202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39"/>
      <c r="K617" s="107"/>
      <c r="L617" s="107"/>
      <c r="M617" s="107"/>
      <c r="N617" s="197">
        <v>8210</v>
      </c>
    </row>
    <row r="618" spans="1:14" ht="15" customHeight="1" x14ac:dyDescent="0.25">
      <c r="A618" s="48">
        <f t="shared" si="162"/>
        <v>3133</v>
      </c>
      <c r="B618" s="49">
        <f t="shared" si="155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7" t="s">
        <v>221</v>
      </c>
      <c r="K618" s="107"/>
      <c r="L618" s="107"/>
      <c r="M618" s="107"/>
      <c r="N618" s="197">
        <v>3210</v>
      </c>
    </row>
    <row r="619" spans="1:14" ht="25.5" customHeight="1" x14ac:dyDescent="0.25">
      <c r="A619" s="66" t="s">
        <v>204</v>
      </c>
      <c r="B619" s="49">
        <f t="shared" si="155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8"/>
      <c r="K619" s="107"/>
      <c r="L619" s="107"/>
      <c r="M619" s="107"/>
      <c r="N619" s="197">
        <v>4910</v>
      </c>
    </row>
    <row r="620" spans="1:14" x14ac:dyDescent="0.25">
      <c r="A620" s="48">
        <f t="shared" ref="A620:A624" si="203">G620</f>
        <v>3133</v>
      </c>
      <c r="B620" s="49">
        <f t="shared" si="155"/>
        <v>54</v>
      </c>
      <c r="C620" s="65" t="str">
        <f t="shared" ref="C620:C624" si="204">IF(H620&gt;0,LEFT(E620,3),"  ")</f>
        <v>092</v>
      </c>
      <c r="D620" s="65" t="str">
        <f t="shared" ref="D620:D624" si="205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8"/>
      <c r="K620" s="107"/>
      <c r="L620" s="107"/>
      <c r="M620" s="107"/>
      <c r="N620" s="197">
        <v>5410</v>
      </c>
    </row>
    <row r="621" spans="1:14" x14ac:dyDescent="0.25">
      <c r="A621" s="48">
        <f t="shared" si="203"/>
        <v>3133</v>
      </c>
      <c r="B621" s="49">
        <f t="shared" si="155"/>
        <v>62</v>
      </c>
      <c r="C621" s="65" t="str">
        <f t="shared" si="204"/>
        <v>092</v>
      </c>
      <c r="D621" s="65" t="str">
        <f t="shared" si="205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8"/>
      <c r="K621" s="107"/>
      <c r="L621" s="107"/>
      <c r="M621" s="107"/>
      <c r="N621" s="197">
        <v>6210</v>
      </c>
    </row>
    <row r="622" spans="1:14" x14ac:dyDescent="0.25">
      <c r="A622" s="48">
        <f t="shared" si="203"/>
        <v>3133</v>
      </c>
      <c r="B622" s="49">
        <f t="shared" si="155"/>
        <v>72</v>
      </c>
      <c r="C622" s="65" t="str">
        <f t="shared" si="204"/>
        <v>092</v>
      </c>
      <c r="D622" s="65" t="str">
        <f t="shared" si="205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8"/>
      <c r="K622" s="107"/>
      <c r="L622" s="107"/>
      <c r="M622" s="107"/>
      <c r="N622" s="197">
        <v>7210</v>
      </c>
    </row>
    <row r="623" spans="1:14" x14ac:dyDescent="0.25">
      <c r="A623" s="48">
        <f t="shared" si="203"/>
        <v>3133</v>
      </c>
      <c r="B623" s="49">
        <f t="shared" si="155"/>
        <v>82</v>
      </c>
      <c r="C623" s="65" t="str">
        <f t="shared" si="204"/>
        <v>092</v>
      </c>
      <c r="D623" s="65" t="str">
        <f t="shared" si="205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39"/>
      <c r="K623" s="107"/>
      <c r="L623" s="107"/>
      <c r="M623" s="107"/>
      <c r="N623" s="197">
        <v>8210</v>
      </c>
    </row>
    <row r="624" spans="1:14" x14ac:dyDescent="0.25">
      <c r="A624" s="48">
        <f t="shared" si="203"/>
        <v>32</v>
      </c>
      <c r="B624" s="49" t="str">
        <f t="shared" si="155"/>
        <v xml:space="preserve"> </v>
      </c>
      <c r="C624" s="65" t="str">
        <f t="shared" si="204"/>
        <v xml:space="preserve">  </v>
      </c>
      <c r="D624" s="65" t="str">
        <f t="shared" si="205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6">SUM(K625,K650,K687,K749,K742)</f>
        <v>638300</v>
      </c>
      <c r="L624" s="69">
        <f t="shared" ref="L624" si="207">SUM(L625,L650,L687,L749,L742)</f>
        <v>147300</v>
      </c>
      <c r="M624" s="69">
        <f t="shared" ref="M624" si="208">SUM(M625,M650,M687,M749,M742)</f>
        <v>147300</v>
      </c>
      <c r="N624" s="197"/>
    </row>
    <row r="625" spans="1:14" x14ac:dyDescent="0.25">
      <c r="A625" s="66" t="s">
        <v>204</v>
      </c>
      <c r="B625" s="49" t="str">
        <f t="shared" si="155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9">SUM(K626:K649)</f>
        <v>129300</v>
      </c>
      <c r="L625" s="69">
        <f>SUM(L626:L649)</f>
        <v>16300</v>
      </c>
      <c r="M625" s="69">
        <f>SUM(M626:M649)</f>
        <v>16300</v>
      </c>
      <c r="N625" s="197"/>
    </row>
    <row r="626" spans="1:14" x14ac:dyDescent="0.25">
      <c r="A626" s="48">
        <f t="shared" ref="A626:A630" si="210">G626</f>
        <v>3211</v>
      </c>
      <c r="B626" s="49">
        <f t="shared" si="155"/>
        <v>32</v>
      </c>
      <c r="C626" s="65" t="str">
        <f t="shared" ref="C626:C630" si="211">IF(H626&gt;0,LEFT(E626,3),"  ")</f>
        <v>092</v>
      </c>
      <c r="D626" s="65" t="str">
        <f t="shared" ref="D626:D630" si="212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7" t="s">
        <v>134</v>
      </c>
      <c r="K626" s="107">
        <v>21000</v>
      </c>
      <c r="L626" s="107">
        <v>8000</v>
      </c>
      <c r="M626" s="107">
        <v>8000</v>
      </c>
      <c r="N626" s="197">
        <v>3210</v>
      </c>
    </row>
    <row r="627" spans="1:14" x14ac:dyDescent="0.25">
      <c r="A627" s="48">
        <f t="shared" si="210"/>
        <v>3211</v>
      </c>
      <c r="B627" s="49">
        <f t="shared" si="155"/>
        <v>49</v>
      </c>
      <c r="C627" s="65" t="str">
        <f t="shared" si="211"/>
        <v>092</v>
      </c>
      <c r="D627" s="65" t="str">
        <f t="shared" si="212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8"/>
      <c r="K627" s="107"/>
      <c r="L627" s="107"/>
      <c r="M627" s="107"/>
      <c r="N627" s="197">
        <v>4910</v>
      </c>
    </row>
    <row r="628" spans="1:14" x14ac:dyDescent="0.25">
      <c r="A628" s="48">
        <f t="shared" si="210"/>
        <v>3211</v>
      </c>
      <c r="B628" s="49">
        <f t="shared" si="155"/>
        <v>54</v>
      </c>
      <c r="C628" s="65" t="str">
        <f t="shared" si="211"/>
        <v>092</v>
      </c>
      <c r="D628" s="65" t="str">
        <f t="shared" si="212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8"/>
      <c r="K628" s="107">
        <v>43300</v>
      </c>
      <c r="L628" s="107">
        <v>3300</v>
      </c>
      <c r="M628" s="107">
        <v>3300</v>
      </c>
      <c r="N628" s="197">
        <v>5410</v>
      </c>
    </row>
    <row r="629" spans="1:14" x14ac:dyDescent="0.25">
      <c r="A629" s="48">
        <f t="shared" si="210"/>
        <v>3211</v>
      </c>
      <c r="B629" s="49">
        <f t="shared" si="155"/>
        <v>62</v>
      </c>
      <c r="C629" s="65" t="str">
        <f t="shared" si="211"/>
        <v>092</v>
      </c>
      <c r="D629" s="65" t="str">
        <f t="shared" si="212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8"/>
      <c r="K629" s="107">
        <v>4000</v>
      </c>
      <c r="L629" s="107">
        <v>4000</v>
      </c>
      <c r="M629" s="107">
        <v>4000</v>
      </c>
      <c r="N629" s="197">
        <v>6210</v>
      </c>
    </row>
    <row r="630" spans="1:14" x14ac:dyDescent="0.25">
      <c r="A630" s="48">
        <f t="shared" si="210"/>
        <v>3211</v>
      </c>
      <c r="B630" s="49">
        <f t="shared" si="155"/>
        <v>72</v>
      </c>
      <c r="C630" s="65" t="str">
        <f t="shared" si="211"/>
        <v>092</v>
      </c>
      <c r="D630" s="65" t="str">
        <f t="shared" si="212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8"/>
      <c r="K630" s="107"/>
      <c r="L630" s="107"/>
      <c r="M630" s="107"/>
      <c r="N630" s="197">
        <v>7210</v>
      </c>
    </row>
    <row r="631" spans="1:14" x14ac:dyDescent="0.25">
      <c r="A631" s="66" t="s">
        <v>204</v>
      </c>
      <c r="B631" s="49">
        <f t="shared" si="155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39"/>
      <c r="K631" s="107"/>
      <c r="L631" s="107"/>
      <c r="M631" s="107"/>
      <c r="N631" s="197">
        <v>8210</v>
      </c>
    </row>
    <row r="632" spans="1:14" ht="15" customHeight="1" x14ac:dyDescent="0.25">
      <c r="A632" s="48">
        <f t="shared" ref="A632:A636" si="213">G632</f>
        <v>3212</v>
      </c>
      <c r="B632" s="49">
        <f t="shared" ref="B632:B740" si="214">IF(H632&gt;0,F632," ")</f>
        <v>32</v>
      </c>
      <c r="C632" s="65" t="str">
        <f t="shared" ref="C632:C636" si="215">IF(H632&gt;0,LEFT(E632,3),"  ")</f>
        <v>092</v>
      </c>
      <c r="D632" s="65" t="str">
        <f t="shared" ref="D632:D636" si="216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7" t="s">
        <v>135</v>
      </c>
      <c r="K632" s="107"/>
      <c r="L632" s="107"/>
      <c r="M632" s="107"/>
      <c r="N632" s="197">
        <v>3210</v>
      </c>
    </row>
    <row r="633" spans="1:14" x14ac:dyDescent="0.25">
      <c r="A633" s="48">
        <f t="shared" si="213"/>
        <v>3212</v>
      </c>
      <c r="B633" s="49">
        <f t="shared" si="214"/>
        <v>49</v>
      </c>
      <c r="C633" s="65" t="str">
        <f t="shared" si="215"/>
        <v>092</v>
      </c>
      <c r="D633" s="65" t="str">
        <f t="shared" si="216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8"/>
      <c r="K633" s="107"/>
      <c r="L633" s="107"/>
      <c r="M633" s="107"/>
      <c r="N633" s="197">
        <v>4910</v>
      </c>
    </row>
    <row r="634" spans="1:14" x14ac:dyDescent="0.25">
      <c r="A634" s="48">
        <f t="shared" si="213"/>
        <v>3212</v>
      </c>
      <c r="B634" s="49">
        <f t="shared" si="214"/>
        <v>54</v>
      </c>
      <c r="C634" s="65" t="str">
        <f t="shared" si="215"/>
        <v>092</v>
      </c>
      <c r="D634" s="65" t="str">
        <f t="shared" si="216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8"/>
      <c r="K634" s="107"/>
      <c r="L634" s="107"/>
      <c r="M634" s="107"/>
      <c r="N634" s="197">
        <v>5410</v>
      </c>
    </row>
    <row r="635" spans="1:14" x14ac:dyDescent="0.25">
      <c r="A635" s="48">
        <f t="shared" si="213"/>
        <v>3212</v>
      </c>
      <c r="B635" s="49">
        <f t="shared" si="214"/>
        <v>62</v>
      </c>
      <c r="C635" s="65" t="str">
        <f t="shared" si="215"/>
        <v>092</v>
      </c>
      <c r="D635" s="65" t="str">
        <f t="shared" si="216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8"/>
      <c r="K635" s="107"/>
      <c r="L635" s="107"/>
      <c r="M635" s="107"/>
      <c r="N635" s="197">
        <v>6210</v>
      </c>
    </row>
    <row r="636" spans="1:14" x14ac:dyDescent="0.25">
      <c r="A636" s="48">
        <f t="shared" si="213"/>
        <v>3212</v>
      </c>
      <c r="B636" s="49">
        <f t="shared" si="214"/>
        <v>72</v>
      </c>
      <c r="C636" s="65" t="str">
        <f t="shared" si="215"/>
        <v>092</v>
      </c>
      <c r="D636" s="65" t="str">
        <f t="shared" si="216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8"/>
      <c r="K636" s="107"/>
      <c r="L636" s="107"/>
      <c r="M636" s="107"/>
      <c r="N636" s="197">
        <v>7210</v>
      </c>
    </row>
    <row r="637" spans="1:14" ht="25.5" customHeight="1" x14ac:dyDescent="0.25">
      <c r="A637" s="66" t="s">
        <v>204</v>
      </c>
      <c r="B637" s="49">
        <f t="shared" si="214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39"/>
      <c r="K637" s="107"/>
      <c r="L637" s="107"/>
      <c r="M637" s="107"/>
      <c r="N637" s="197">
        <v>8210</v>
      </c>
    </row>
    <row r="638" spans="1:14" x14ac:dyDescent="0.25">
      <c r="A638" s="48">
        <f t="shared" ref="A638:A642" si="217">G638</f>
        <v>3213</v>
      </c>
      <c r="B638" s="49">
        <f t="shared" si="214"/>
        <v>32</v>
      </c>
      <c r="C638" s="65" t="str">
        <f t="shared" ref="C638:C642" si="218">IF(H638&gt;0,LEFT(E638,3),"  ")</f>
        <v>092</v>
      </c>
      <c r="D638" s="65" t="str">
        <f t="shared" ref="D638:D642" si="219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7" t="s">
        <v>136</v>
      </c>
      <c r="K638" s="107">
        <v>1000</v>
      </c>
      <c r="L638" s="107">
        <v>1000</v>
      </c>
      <c r="M638" s="107">
        <v>1000</v>
      </c>
      <c r="N638" s="197">
        <v>3210</v>
      </c>
    </row>
    <row r="639" spans="1:14" x14ac:dyDescent="0.25">
      <c r="A639" s="48">
        <f t="shared" si="217"/>
        <v>3213</v>
      </c>
      <c r="B639" s="49">
        <f t="shared" si="214"/>
        <v>49</v>
      </c>
      <c r="C639" s="65" t="str">
        <f t="shared" si="218"/>
        <v>092</v>
      </c>
      <c r="D639" s="65" t="str">
        <f t="shared" si="219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8"/>
      <c r="K639" s="107"/>
      <c r="L639" s="107"/>
      <c r="M639" s="107"/>
      <c r="N639" s="197">
        <v>4910</v>
      </c>
    </row>
    <row r="640" spans="1:14" x14ac:dyDescent="0.25">
      <c r="A640" s="48">
        <f t="shared" si="217"/>
        <v>3213</v>
      </c>
      <c r="B640" s="49">
        <f t="shared" si="214"/>
        <v>54</v>
      </c>
      <c r="C640" s="65" t="str">
        <f t="shared" si="218"/>
        <v>092</v>
      </c>
      <c r="D640" s="65" t="str">
        <f t="shared" si="219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8"/>
      <c r="K640" s="107"/>
      <c r="L640" s="107"/>
      <c r="M640" s="107"/>
      <c r="N640" s="197">
        <v>5410</v>
      </c>
    </row>
    <row r="641" spans="1:14" x14ac:dyDescent="0.25">
      <c r="A641" s="48">
        <f t="shared" si="217"/>
        <v>3213</v>
      </c>
      <c r="B641" s="49">
        <f t="shared" si="214"/>
        <v>62</v>
      </c>
      <c r="C641" s="65" t="str">
        <f t="shared" si="218"/>
        <v>092</v>
      </c>
      <c r="D641" s="65" t="str">
        <f t="shared" si="219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8"/>
      <c r="K641" s="107"/>
      <c r="L641" s="107"/>
      <c r="M641" s="107"/>
      <c r="N641" s="197">
        <v>6210</v>
      </c>
    </row>
    <row r="642" spans="1:14" x14ac:dyDescent="0.25">
      <c r="A642" s="48">
        <f t="shared" si="217"/>
        <v>3213</v>
      </c>
      <c r="B642" s="49">
        <f t="shared" si="214"/>
        <v>72</v>
      </c>
      <c r="C642" s="65" t="str">
        <f t="shared" si="218"/>
        <v>092</v>
      </c>
      <c r="D642" s="65" t="str">
        <f t="shared" si="219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8"/>
      <c r="K642" s="107"/>
      <c r="L642" s="107"/>
      <c r="M642" s="107"/>
      <c r="N642" s="197">
        <v>7210</v>
      </c>
    </row>
    <row r="643" spans="1:14" x14ac:dyDescent="0.25">
      <c r="A643" s="66" t="s">
        <v>204</v>
      </c>
      <c r="B643" s="49">
        <f t="shared" si="214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39"/>
      <c r="K643" s="107"/>
      <c r="L643" s="107"/>
      <c r="M643" s="107"/>
      <c r="N643" s="197">
        <v>8210</v>
      </c>
    </row>
    <row r="644" spans="1:14" ht="15" customHeight="1" x14ac:dyDescent="0.25">
      <c r="A644" s="48">
        <f t="shared" ref="A644:A648" si="220">G644</f>
        <v>3214</v>
      </c>
      <c r="B644" s="49">
        <f t="shared" si="214"/>
        <v>32</v>
      </c>
      <c r="C644" s="65" t="str">
        <f t="shared" ref="C644:C648" si="221">IF(H644&gt;0,LEFT(E644,3),"  ")</f>
        <v>092</v>
      </c>
      <c r="D644" s="65" t="str">
        <f t="shared" ref="D644:D648" si="222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7" t="s">
        <v>137</v>
      </c>
      <c r="K644" s="107"/>
      <c r="L644" s="107"/>
      <c r="M644" s="107"/>
      <c r="N644" s="197">
        <v>3210</v>
      </c>
    </row>
    <row r="645" spans="1:14" x14ac:dyDescent="0.25">
      <c r="A645" s="48">
        <f t="shared" si="220"/>
        <v>3214</v>
      </c>
      <c r="B645" s="49">
        <f t="shared" si="214"/>
        <v>49</v>
      </c>
      <c r="C645" s="65" t="str">
        <f t="shared" si="221"/>
        <v>092</v>
      </c>
      <c r="D645" s="65" t="str">
        <f t="shared" si="222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8"/>
      <c r="K645" s="107"/>
      <c r="L645" s="107"/>
      <c r="M645" s="107"/>
      <c r="N645" s="197">
        <v>4910</v>
      </c>
    </row>
    <row r="646" spans="1:14" x14ac:dyDescent="0.25">
      <c r="A646" s="48">
        <f t="shared" si="220"/>
        <v>3214</v>
      </c>
      <c r="B646" s="49">
        <f t="shared" si="214"/>
        <v>54</v>
      </c>
      <c r="C646" s="65" t="str">
        <f t="shared" si="221"/>
        <v>092</v>
      </c>
      <c r="D646" s="65" t="str">
        <f t="shared" si="222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8"/>
      <c r="K646" s="107">
        <v>60000</v>
      </c>
      <c r="L646" s="107"/>
      <c r="M646" s="107"/>
      <c r="N646" s="197">
        <v>5410</v>
      </c>
    </row>
    <row r="647" spans="1:14" x14ac:dyDescent="0.25">
      <c r="A647" s="48">
        <f t="shared" si="220"/>
        <v>3214</v>
      </c>
      <c r="B647" s="49">
        <f t="shared" si="214"/>
        <v>62</v>
      </c>
      <c r="C647" s="65" t="str">
        <f t="shared" si="221"/>
        <v>092</v>
      </c>
      <c r="D647" s="65" t="str">
        <f t="shared" si="222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8"/>
      <c r="K647" s="107"/>
      <c r="L647" s="107"/>
      <c r="M647" s="107"/>
      <c r="N647" s="197">
        <v>6210</v>
      </c>
    </row>
    <row r="648" spans="1:14" x14ac:dyDescent="0.25">
      <c r="A648" s="48">
        <f t="shared" si="220"/>
        <v>3214</v>
      </c>
      <c r="B648" s="49">
        <f t="shared" si="214"/>
        <v>72</v>
      </c>
      <c r="C648" s="65" t="str">
        <f t="shared" si="221"/>
        <v>092</v>
      </c>
      <c r="D648" s="65" t="str">
        <f t="shared" si="222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8"/>
      <c r="K648" s="107"/>
      <c r="L648" s="107"/>
      <c r="M648" s="107"/>
      <c r="N648" s="197">
        <v>7210</v>
      </c>
    </row>
    <row r="649" spans="1:14" ht="25.5" customHeight="1" x14ac:dyDescent="0.25">
      <c r="A649" s="66" t="s">
        <v>204</v>
      </c>
      <c r="B649" s="49">
        <f t="shared" si="214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39"/>
      <c r="K649" s="107"/>
      <c r="L649" s="107"/>
      <c r="M649" s="107"/>
      <c r="N649" s="197">
        <v>8210</v>
      </c>
    </row>
    <row r="650" spans="1:14" x14ac:dyDescent="0.25">
      <c r="A650" s="48">
        <f t="shared" ref="A650:A654" si="223">G650</f>
        <v>322</v>
      </c>
      <c r="B650" s="49" t="str">
        <f t="shared" si="214"/>
        <v xml:space="preserve"> </v>
      </c>
      <c r="C650" s="65" t="str">
        <f t="shared" ref="C650:C654" si="224">IF(H650&gt;0,LEFT(E650,3),"  ")</f>
        <v xml:space="preserve">  </v>
      </c>
      <c r="D650" s="65" t="str">
        <f t="shared" ref="D650:D654" si="225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6">SUM(K651:K686)</f>
        <v>49200</v>
      </c>
      <c r="L650" s="69">
        <f>SUM(L651:L686)</f>
        <v>49200</v>
      </c>
      <c r="M650" s="69">
        <f>SUM(M651:M686)</f>
        <v>49200</v>
      </c>
      <c r="N650" s="197"/>
    </row>
    <row r="651" spans="1:14" ht="15" customHeight="1" x14ac:dyDescent="0.25">
      <c r="A651" s="48">
        <f t="shared" si="223"/>
        <v>3221</v>
      </c>
      <c r="B651" s="49">
        <f t="shared" si="214"/>
        <v>32</v>
      </c>
      <c r="C651" s="65" t="str">
        <f t="shared" si="224"/>
        <v>092</v>
      </c>
      <c r="D651" s="65" t="str">
        <f t="shared" si="225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7" t="s">
        <v>139</v>
      </c>
      <c r="K651" s="107">
        <v>27700</v>
      </c>
      <c r="L651" s="107">
        <v>27700</v>
      </c>
      <c r="M651" s="107">
        <v>27700</v>
      </c>
      <c r="N651" s="197">
        <v>3210</v>
      </c>
    </row>
    <row r="652" spans="1:14" x14ac:dyDescent="0.25">
      <c r="A652" s="48">
        <f t="shared" si="223"/>
        <v>3221</v>
      </c>
      <c r="B652" s="49">
        <f t="shared" si="214"/>
        <v>49</v>
      </c>
      <c r="C652" s="65" t="str">
        <f t="shared" si="224"/>
        <v>092</v>
      </c>
      <c r="D652" s="65" t="str">
        <f t="shared" si="225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8"/>
      <c r="K652" s="107"/>
      <c r="L652" s="107"/>
      <c r="M652" s="107"/>
      <c r="N652" s="197">
        <v>4910</v>
      </c>
    </row>
    <row r="653" spans="1:14" x14ac:dyDescent="0.25">
      <c r="A653" s="48">
        <f t="shared" si="223"/>
        <v>3221</v>
      </c>
      <c r="B653" s="49">
        <f t="shared" si="214"/>
        <v>54</v>
      </c>
      <c r="C653" s="65" t="str">
        <f t="shared" si="224"/>
        <v>092</v>
      </c>
      <c r="D653" s="65" t="str">
        <f t="shared" si="225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8"/>
      <c r="K653" s="107">
        <v>1500</v>
      </c>
      <c r="L653" s="107">
        <v>1500</v>
      </c>
      <c r="M653" s="107">
        <v>1500</v>
      </c>
      <c r="N653" s="197">
        <v>5410</v>
      </c>
    </row>
    <row r="654" spans="1:14" x14ac:dyDescent="0.25">
      <c r="A654" s="48">
        <f t="shared" si="223"/>
        <v>3221</v>
      </c>
      <c r="B654" s="49">
        <f t="shared" si="214"/>
        <v>62</v>
      </c>
      <c r="C654" s="65" t="str">
        <f t="shared" si="224"/>
        <v>092</v>
      </c>
      <c r="D654" s="65" t="str">
        <f t="shared" si="225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8"/>
      <c r="K654" s="107"/>
      <c r="L654" s="107"/>
      <c r="M654" s="107"/>
      <c r="N654" s="197">
        <v>6210</v>
      </c>
    </row>
    <row r="655" spans="1:14" x14ac:dyDescent="0.25">
      <c r="A655" s="48">
        <f t="shared" si="162"/>
        <v>3221</v>
      </c>
      <c r="B655" s="49">
        <f t="shared" si="214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8"/>
      <c r="K655" s="107"/>
      <c r="L655" s="107"/>
      <c r="M655" s="107"/>
      <c r="N655" s="197">
        <v>7210</v>
      </c>
    </row>
    <row r="656" spans="1:14" x14ac:dyDescent="0.25">
      <c r="A656" s="48">
        <f t="shared" si="162"/>
        <v>3221</v>
      </c>
      <c r="B656" s="49">
        <f t="shared" si="214"/>
        <v>82</v>
      </c>
      <c r="C656" s="65" t="str">
        <f t="shared" ref="C656:C781" si="227">IF(H656&gt;0,LEFT(E656,3),"  ")</f>
        <v>092</v>
      </c>
      <c r="D656" s="65" t="str">
        <f t="shared" ref="D656:D781" si="228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39"/>
      <c r="K656" s="107"/>
      <c r="L656" s="107"/>
      <c r="M656" s="107"/>
      <c r="N656" s="197">
        <v>8210</v>
      </c>
    </row>
    <row r="657" spans="1:14" x14ac:dyDescent="0.25">
      <c r="A657" s="48">
        <f t="shared" ref="A657:A720" si="229">G657</f>
        <v>3222</v>
      </c>
      <c r="B657" s="49">
        <f t="shared" si="214"/>
        <v>32</v>
      </c>
      <c r="C657" s="65" t="str">
        <f t="shared" si="227"/>
        <v>092</v>
      </c>
      <c r="D657" s="65" t="str">
        <f t="shared" si="228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7" t="s">
        <v>140</v>
      </c>
      <c r="K657" s="107">
        <v>500</v>
      </c>
      <c r="L657" s="107">
        <v>500</v>
      </c>
      <c r="M657" s="107">
        <v>500</v>
      </c>
      <c r="N657" s="197">
        <v>3210</v>
      </c>
    </row>
    <row r="658" spans="1:14" x14ac:dyDescent="0.25">
      <c r="A658" s="48">
        <f t="shared" si="229"/>
        <v>3222</v>
      </c>
      <c r="B658" s="49">
        <f t="shared" si="214"/>
        <v>49</v>
      </c>
      <c r="C658" s="65" t="str">
        <f t="shared" si="227"/>
        <v>092</v>
      </c>
      <c r="D658" s="65" t="str">
        <f t="shared" si="228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8"/>
      <c r="K658" s="107"/>
      <c r="L658" s="107"/>
      <c r="M658" s="107"/>
      <c r="N658" s="197">
        <v>4910</v>
      </c>
    </row>
    <row r="659" spans="1:14" x14ac:dyDescent="0.25">
      <c r="A659" s="48">
        <f t="shared" si="229"/>
        <v>3222</v>
      </c>
      <c r="B659" s="49">
        <f t="shared" si="214"/>
        <v>54</v>
      </c>
      <c r="C659" s="65" t="str">
        <f t="shared" si="227"/>
        <v>092</v>
      </c>
      <c r="D659" s="65" t="str">
        <f t="shared" si="228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8"/>
      <c r="K659" s="107">
        <v>5000</v>
      </c>
      <c r="L659" s="107">
        <v>5000</v>
      </c>
      <c r="M659" s="107">
        <v>5000</v>
      </c>
      <c r="N659" s="197">
        <v>5410</v>
      </c>
    </row>
    <row r="660" spans="1:14" x14ac:dyDescent="0.25">
      <c r="A660" s="48">
        <f t="shared" si="229"/>
        <v>3222</v>
      </c>
      <c r="B660" s="49">
        <f t="shared" si="214"/>
        <v>62</v>
      </c>
      <c r="C660" s="65" t="str">
        <f t="shared" si="227"/>
        <v>092</v>
      </c>
      <c r="D660" s="65" t="str">
        <f t="shared" si="228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8"/>
      <c r="K660" s="107"/>
      <c r="L660" s="107"/>
      <c r="M660" s="107"/>
      <c r="N660" s="197">
        <v>6210</v>
      </c>
    </row>
    <row r="661" spans="1:14" x14ac:dyDescent="0.25">
      <c r="A661" s="48">
        <f t="shared" si="229"/>
        <v>3222</v>
      </c>
      <c r="B661" s="49">
        <f t="shared" si="214"/>
        <v>72</v>
      </c>
      <c r="C661" s="65" t="str">
        <f t="shared" si="227"/>
        <v>092</v>
      </c>
      <c r="D661" s="65" t="str">
        <f t="shared" si="228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8"/>
      <c r="K661" s="107"/>
      <c r="L661" s="107"/>
      <c r="M661" s="107"/>
      <c r="N661" s="197">
        <v>7210</v>
      </c>
    </row>
    <row r="662" spans="1:14" ht="25.5" customHeight="1" x14ac:dyDescent="0.25">
      <c r="A662" s="48">
        <f t="shared" si="229"/>
        <v>3222</v>
      </c>
      <c r="B662" s="49">
        <f t="shared" si="214"/>
        <v>82</v>
      </c>
      <c r="C662" s="65" t="str">
        <f t="shared" si="227"/>
        <v>092</v>
      </c>
      <c r="D662" s="65" t="str">
        <f t="shared" si="228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39"/>
      <c r="K662" s="107"/>
      <c r="L662" s="107"/>
      <c r="M662" s="107"/>
      <c r="N662" s="197">
        <v>8210</v>
      </c>
    </row>
    <row r="663" spans="1:14" x14ac:dyDescent="0.25">
      <c r="A663" s="48">
        <f t="shared" si="229"/>
        <v>3223</v>
      </c>
      <c r="B663" s="49">
        <f t="shared" si="214"/>
        <v>32</v>
      </c>
      <c r="C663" s="65" t="str">
        <f t="shared" si="227"/>
        <v>092</v>
      </c>
      <c r="D663" s="65" t="str">
        <f t="shared" si="228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7" t="s">
        <v>141</v>
      </c>
      <c r="K663" s="107">
        <v>200</v>
      </c>
      <c r="L663" s="107">
        <v>200</v>
      </c>
      <c r="M663" s="107">
        <v>200</v>
      </c>
      <c r="N663" s="197">
        <v>3210</v>
      </c>
    </row>
    <row r="664" spans="1:14" x14ac:dyDescent="0.25">
      <c r="A664" s="48">
        <f t="shared" si="229"/>
        <v>3223</v>
      </c>
      <c r="B664" s="49">
        <f t="shared" si="214"/>
        <v>49</v>
      </c>
      <c r="C664" s="65" t="str">
        <f t="shared" si="227"/>
        <v>092</v>
      </c>
      <c r="D664" s="65" t="str">
        <f t="shared" si="228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8"/>
      <c r="K664" s="107"/>
      <c r="L664" s="107"/>
      <c r="M664" s="107"/>
      <c r="N664" s="197">
        <v>4910</v>
      </c>
    </row>
    <row r="665" spans="1:14" x14ac:dyDescent="0.25">
      <c r="A665" s="48">
        <f t="shared" si="229"/>
        <v>3223</v>
      </c>
      <c r="B665" s="49">
        <f t="shared" si="214"/>
        <v>54</v>
      </c>
      <c r="C665" s="65" t="str">
        <f t="shared" si="227"/>
        <v>092</v>
      </c>
      <c r="D665" s="65" t="str">
        <f t="shared" si="228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8"/>
      <c r="K665" s="107"/>
      <c r="L665" s="107"/>
      <c r="M665" s="107"/>
      <c r="N665" s="197">
        <v>5410</v>
      </c>
    </row>
    <row r="666" spans="1:14" x14ac:dyDescent="0.25">
      <c r="A666" s="48">
        <f t="shared" si="229"/>
        <v>3223</v>
      </c>
      <c r="B666" s="49">
        <f t="shared" si="214"/>
        <v>62</v>
      </c>
      <c r="C666" s="65" t="str">
        <f t="shared" si="227"/>
        <v>092</v>
      </c>
      <c r="D666" s="65" t="str">
        <f t="shared" si="228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8"/>
      <c r="K666" s="107"/>
      <c r="L666" s="107"/>
      <c r="M666" s="107"/>
      <c r="N666" s="197">
        <v>6210</v>
      </c>
    </row>
    <row r="667" spans="1:14" x14ac:dyDescent="0.25">
      <c r="A667" s="48">
        <f t="shared" si="229"/>
        <v>3223</v>
      </c>
      <c r="B667" s="49">
        <f t="shared" si="214"/>
        <v>72</v>
      </c>
      <c r="C667" s="65" t="str">
        <f t="shared" si="227"/>
        <v>092</v>
      </c>
      <c r="D667" s="65" t="str">
        <f t="shared" si="228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8"/>
      <c r="K667" s="107"/>
      <c r="L667" s="107"/>
      <c r="M667" s="107"/>
      <c r="N667" s="197">
        <v>7210</v>
      </c>
    </row>
    <row r="668" spans="1:14" x14ac:dyDescent="0.25">
      <c r="A668" s="48">
        <f t="shared" si="229"/>
        <v>3223</v>
      </c>
      <c r="B668" s="49">
        <f t="shared" si="214"/>
        <v>82</v>
      </c>
      <c r="C668" s="65" t="str">
        <f t="shared" si="227"/>
        <v>092</v>
      </c>
      <c r="D668" s="65" t="str">
        <f t="shared" si="228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39"/>
      <c r="K668" s="107"/>
      <c r="L668" s="107"/>
      <c r="M668" s="107"/>
      <c r="N668" s="197">
        <v>8210</v>
      </c>
    </row>
    <row r="669" spans="1:14" ht="15" customHeight="1" x14ac:dyDescent="0.25">
      <c r="A669" s="48">
        <f t="shared" si="229"/>
        <v>3224</v>
      </c>
      <c r="B669" s="49">
        <f t="shared" si="214"/>
        <v>32</v>
      </c>
      <c r="C669" s="65" t="str">
        <f t="shared" si="227"/>
        <v>092</v>
      </c>
      <c r="D669" s="65" t="str">
        <f t="shared" si="228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7" t="s">
        <v>176</v>
      </c>
      <c r="K669" s="107">
        <v>5000</v>
      </c>
      <c r="L669" s="107">
        <v>5000</v>
      </c>
      <c r="M669" s="107">
        <v>5000</v>
      </c>
      <c r="N669" s="197">
        <v>3210</v>
      </c>
    </row>
    <row r="670" spans="1:14" x14ac:dyDescent="0.25">
      <c r="A670" s="48">
        <f t="shared" si="229"/>
        <v>3224</v>
      </c>
      <c r="B670" s="49">
        <f t="shared" si="214"/>
        <v>49</v>
      </c>
      <c r="C670" s="65" t="str">
        <f t="shared" si="227"/>
        <v>092</v>
      </c>
      <c r="D670" s="65" t="str">
        <f t="shared" si="228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8"/>
      <c r="K670" s="107"/>
      <c r="L670" s="107"/>
      <c r="M670" s="107"/>
      <c r="N670" s="197">
        <v>4910</v>
      </c>
    </row>
    <row r="671" spans="1:14" x14ac:dyDescent="0.25">
      <c r="A671" s="48">
        <f t="shared" si="229"/>
        <v>3224</v>
      </c>
      <c r="B671" s="49">
        <f t="shared" si="214"/>
        <v>54</v>
      </c>
      <c r="C671" s="65" t="str">
        <f t="shared" si="227"/>
        <v>092</v>
      </c>
      <c r="D671" s="65" t="str">
        <f t="shared" si="228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8"/>
      <c r="K671" s="107">
        <v>2000</v>
      </c>
      <c r="L671" s="107">
        <v>2000</v>
      </c>
      <c r="M671" s="107">
        <v>2000</v>
      </c>
      <c r="N671" s="197">
        <v>5410</v>
      </c>
    </row>
    <row r="672" spans="1:14" x14ac:dyDescent="0.25">
      <c r="A672" s="48">
        <f t="shared" si="229"/>
        <v>3224</v>
      </c>
      <c r="B672" s="49">
        <f t="shared" si="214"/>
        <v>62</v>
      </c>
      <c r="C672" s="65" t="str">
        <f t="shared" si="227"/>
        <v>092</v>
      </c>
      <c r="D672" s="65" t="str">
        <f t="shared" si="228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8"/>
      <c r="K672" s="107"/>
      <c r="L672" s="107"/>
      <c r="M672" s="107"/>
      <c r="N672" s="197">
        <v>6210</v>
      </c>
    </row>
    <row r="673" spans="1:14" x14ac:dyDescent="0.25">
      <c r="A673" s="48">
        <f t="shared" si="229"/>
        <v>3224</v>
      </c>
      <c r="B673" s="49">
        <f t="shared" si="214"/>
        <v>72</v>
      </c>
      <c r="C673" s="65" t="str">
        <f t="shared" si="227"/>
        <v>092</v>
      </c>
      <c r="D673" s="65" t="str">
        <f t="shared" si="228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8"/>
      <c r="K673" s="107"/>
      <c r="L673" s="107"/>
      <c r="M673" s="107"/>
      <c r="N673" s="197">
        <v>7210</v>
      </c>
    </row>
    <row r="674" spans="1:14" x14ac:dyDescent="0.25">
      <c r="A674" s="48">
        <f t="shared" si="229"/>
        <v>3224</v>
      </c>
      <c r="B674" s="49">
        <f t="shared" si="214"/>
        <v>82</v>
      </c>
      <c r="C674" s="65" t="str">
        <f t="shared" si="227"/>
        <v>092</v>
      </c>
      <c r="D674" s="65" t="str">
        <f t="shared" si="228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39"/>
      <c r="K674" s="107"/>
      <c r="L674" s="107"/>
      <c r="M674" s="107"/>
      <c r="N674" s="197">
        <v>8210</v>
      </c>
    </row>
    <row r="675" spans="1:14" x14ac:dyDescent="0.25">
      <c r="A675" s="48">
        <f t="shared" si="229"/>
        <v>3225</v>
      </c>
      <c r="B675" s="49">
        <f t="shared" si="214"/>
        <v>32</v>
      </c>
      <c r="C675" s="65" t="str">
        <f t="shared" si="227"/>
        <v>092</v>
      </c>
      <c r="D675" s="65" t="str">
        <f t="shared" si="228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7" t="s">
        <v>142</v>
      </c>
      <c r="K675" s="107">
        <v>5800</v>
      </c>
      <c r="L675" s="107">
        <v>5800</v>
      </c>
      <c r="M675" s="107">
        <v>5800</v>
      </c>
      <c r="N675" s="197">
        <v>3210</v>
      </c>
    </row>
    <row r="676" spans="1:14" x14ac:dyDescent="0.25">
      <c r="A676" s="48">
        <f t="shared" si="229"/>
        <v>3225</v>
      </c>
      <c r="B676" s="49">
        <f t="shared" si="214"/>
        <v>49</v>
      </c>
      <c r="C676" s="65" t="str">
        <f t="shared" si="227"/>
        <v>092</v>
      </c>
      <c r="D676" s="65" t="str">
        <f t="shared" si="228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8"/>
      <c r="K676" s="107"/>
      <c r="L676" s="107"/>
      <c r="M676" s="107"/>
      <c r="N676" s="197">
        <v>4910</v>
      </c>
    </row>
    <row r="677" spans="1:14" x14ac:dyDescent="0.25">
      <c r="A677" s="48">
        <f t="shared" si="229"/>
        <v>3225</v>
      </c>
      <c r="B677" s="49">
        <f t="shared" si="214"/>
        <v>54</v>
      </c>
      <c r="C677" s="65" t="str">
        <f t="shared" si="227"/>
        <v>092</v>
      </c>
      <c r="D677" s="65" t="str">
        <f t="shared" si="228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8"/>
      <c r="K677" s="107">
        <v>1000</v>
      </c>
      <c r="L677" s="107">
        <v>1000</v>
      </c>
      <c r="M677" s="107">
        <v>1000</v>
      </c>
      <c r="N677" s="197">
        <v>5410</v>
      </c>
    </row>
    <row r="678" spans="1:14" x14ac:dyDescent="0.25">
      <c r="A678" s="48">
        <f t="shared" si="229"/>
        <v>3225</v>
      </c>
      <c r="B678" s="49">
        <f t="shared" si="214"/>
        <v>62</v>
      </c>
      <c r="C678" s="65" t="str">
        <f t="shared" si="227"/>
        <v>092</v>
      </c>
      <c r="D678" s="65" t="str">
        <f t="shared" si="228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8"/>
      <c r="K678" s="107"/>
      <c r="L678" s="107"/>
      <c r="M678" s="107"/>
      <c r="N678" s="197">
        <v>6210</v>
      </c>
    </row>
    <row r="679" spans="1:14" x14ac:dyDescent="0.25">
      <c r="A679" s="48">
        <f t="shared" si="229"/>
        <v>3225</v>
      </c>
      <c r="B679" s="49">
        <f t="shared" si="214"/>
        <v>72</v>
      </c>
      <c r="C679" s="65" t="str">
        <f t="shared" si="227"/>
        <v>092</v>
      </c>
      <c r="D679" s="65" t="str">
        <f t="shared" si="228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8"/>
      <c r="K679" s="107"/>
      <c r="L679" s="107"/>
      <c r="M679" s="107"/>
      <c r="N679" s="197">
        <v>7210</v>
      </c>
    </row>
    <row r="680" spans="1:14" x14ac:dyDescent="0.25">
      <c r="A680" s="48">
        <f t="shared" si="229"/>
        <v>3225</v>
      </c>
      <c r="B680" s="49">
        <f t="shared" si="214"/>
        <v>82</v>
      </c>
      <c r="C680" s="65" t="str">
        <f t="shared" si="227"/>
        <v>092</v>
      </c>
      <c r="D680" s="65" t="str">
        <f t="shared" si="228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39"/>
      <c r="K680" s="107"/>
      <c r="L680" s="107"/>
      <c r="M680" s="107"/>
      <c r="N680" s="197">
        <v>8210</v>
      </c>
    </row>
    <row r="681" spans="1:14" ht="15" customHeight="1" x14ac:dyDescent="0.25">
      <c r="A681" s="48">
        <f t="shared" si="229"/>
        <v>3227</v>
      </c>
      <c r="B681" s="49">
        <f t="shared" si="214"/>
        <v>32</v>
      </c>
      <c r="C681" s="65" t="str">
        <f t="shared" si="227"/>
        <v>092</v>
      </c>
      <c r="D681" s="65" t="str">
        <f t="shared" si="228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7" t="s">
        <v>179</v>
      </c>
      <c r="K681" s="107">
        <v>500</v>
      </c>
      <c r="L681" s="107">
        <v>500</v>
      </c>
      <c r="M681" s="107">
        <v>500</v>
      </c>
      <c r="N681" s="197">
        <v>3210</v>
      </c>
    </row>
    <row r="682" spans="1:14" x14ac:dyDescent="0.25">
      <c r="A682" s="48">
        <f t="shared" si="229"/>
        <v>3227</v>
      </c>
      <c r="B682" s="49">
        <f t="shared" si="214"/>
        <v>49</v>
      </c>
      <c r="C682" s="65" t="str">
        <f t="shared" si="227"/>
        <v>092</v>
      </c>
      <c r="D682" s="65" t="str">
        <f t="shared" si="228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8"/>
      <c r="K682" s="107"/>
      <c r="L682" s="107"/>
      <c r="M682" s="107"/>
      <c r="N682" s="197">
        <v>4910</v>
      </c>
    </row>
    <row r="683" spans="1:14" x14ac:dyDescent="0.25">
      <c r="A683" s="48">
        <f t="shared" si="229"/>
        <v>3227</v>
      </c>
      <c r="B683" s="49">
        <f t="shared" si="214"/>
        <v>54</v>
      </c>
      <c r="C683" s="65" t="str">
        <f t="shared" si="227"/>
        <v>092</v>
      </c>
      <c r="D683" s="65" t="str">
        <f t="shared" si="228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8"/>
      <c r="K683" s="107"/>
      <c r="L683" s="107"/>
      <c r="M683" s="107"/>
      <c r="N683" s="197">
        <v>5410</v>
      </c>
    </row>
    <row r="684" spans="1:14" x14ac:dyDescent="0.25">
      <c r="A684" s="48">
        <f t="shared" si="229"/>
        <v>3227</v>
      </c>
      <c r="B684" s="49">
        <f t="shared" si="214"/>
        <v>62</v>
      </c>
      <c r="C684" s="65" t="str">
        <f t="shared" si="227"/>
        <v>092</v>
      </c>
      <c r="D684" s="65" t="str">
        <f t="shared" si="228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8"/>
      <c r="K684" s="107"/>
      <c r="L684" s="107"/>
      <c r="M684" s="107"/>
      <c r="N684" s="197">
        <v>6210</v>
      </c>
    </row>
    <row r="685" spans="1:14" x14ac:dyDescent="0.25">
      <c r="A685" s="48">
        <f t="shared" si="229"/>
        <v>3227</v>
      </c>
      <c r="B685" s="49">
        <f t="shared" si="214"/>
        <v>72</v>
      </c>
      <c r="C685" s="65" t="str">
        <f t="shared" si="227"/>
        <v>092</v>
      </c>
      <c r="D685" s="65" t="str">
        <f t="shared" si="228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8"/>
      <c r="K685" s="107"/>
      <c r="L685" s="107"/>
      <c r="M685" s="107"/>
      <c r="N685" s="197">
        <v>7210</v>
      </c>
    </row>
    <row r="686" spans="1:14" x14ac:dyDescent="0.25">
      <c r="A686" s="48">
        <f t="shared" si="229"/>
        <v>3227</v>
      </c>
      <c r="B686" s="49">
        <f t="shared" si="214"/>
        <v>82</v>
      </c>
      <c r="C686" s="65" t="str">
        <f t="shared" si="227"/>
        <v>092</v>
      </c>
      <c r="D686" s="65" t="str">
        <f t="shared" si="228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39"/>
      <c r="K686" s="107"/>
      <c r="L686" s="107"/>
      <c r="M686" s="107"/>
      <c r="N686" s="197">
        <v>8210</v>
      </c>
    </row>
    <row r="687" spans="1:14" x14ac:dyDescent="0.25">
      <c r="A687" s="48">
        <f t="shared" si="229"/>
        <v>323</v>
      </c>
      <c r="B687" s="49" t="str">
        <f t="shared" si="214"/>
        <v xml:space="preserve"> </v>
      </c>
      <c r="C687" s="65" t="str">
        <f t="shared" si="227"/>
        <v xml:space="preserve">  </v>
      </c>
      <c r="D687" s="65" t="str">
        <f t="shared" si="228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30">SUM(K688:K741)</f>
        <v>28400</v>
      </c>
      <c r="L687" s="69">
        <f>SUM(L688:L741)</f>
        <v>27400</v>
      </c>
      <c r="M687" s="69">
        <f>SUM(M688:M741)</f>
        <v>27400</v>
      </c>
      <c r="N687" s="197"/>
    </row>
    <row r="688" spans="1:14" x14ac:dyDescent="0.25">
      <c r="A688" s="48">
        <f t="shared" si="229"/>
        <v>3231</v>
      </c>
      <c r="B688" s="49">
        <f t="shared" si="214"/>
        <v>32</v>
      </c>
      <c r="C688" s="65" t="str">
        <f t="shared" si="227"/>
        <v>092</v>
      </c>
      <c r="D688" s="65" t="str">
        <f t="shared" si="228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7" t="s">
        <v>144</v>
      </c>
      <c r="K688" s="107">
        <v>2000</v>
      </c>
      <c r="L688" s="107">
        <v>2000</v>
      </c>
      <c r="M688" s="107">
        <v>2000</v>
      </c>
      <c r="N688" s="197">
        <v>3210</v>
      </c>
    </row>
    <row r="689" spans="1:14" x14ac:dyDescent="0.25">
      <c r="A689" s="48">
        <f t="shared" si="229"/>
        <v>3231</v>
      </c>
      <c r="B689" s="49">
        <f t="shared" si="214"/>
        <v>49</v>
      </c>
      <c r="C689" s="65" t="str">
        <f t="shared" si="227"/>
        <v>092</v>
      </c>
      <c r="D689" s="65" t="str">
        <f t="shared" si="228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8"/>
      <c r="K689" s="107"/>
      <c r="L689" s="107"/>
      <c r="M689" s="107"/>
      <c r="N689" s="197">
        <v>4910</v>
      </c>
    </row>
    <row r="690" spans="1:14" x14ac:dyDescent="0.25">
      <c r="A690" s="48">
        <f t="shared" si="229"/>
        <v>3231</v>
      </c>
      <c r="B690" s="49">
        <f t="shared" si="214"/>
        <v>54</v>
      </c>
      <c r="C690" s="65" t="str">
        <f t="shared" si="227"/>
        <v>092</v>
      </c>
      <c r="D690" s="65" t="str">
        <f t="shared" si="228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8"/>
      <c r="K690" s="107"/>
      <c r="L690" s="107"/>
      <c r="M690" s="107"/>
      <c r="N690" s="197">
        <v>5410</v>
      </c>
    </row>
    <row r="691" spans="1:14" x14ac:dyDescent="0.25">
      <c r="A691" s="48">
        <f t="shared" si="229"/>
        <v>3231</v>
      </c>
      <c r="B691" s="49">
        <f t="shared" si="214"/>
        <v>62</v>
      </c>
      <c r="C691" s="65" t="str">
        <f t="shared" si="227"/>
        <v>092</v>
      </c>
      <c r="D691" s="65" t="str">
        <f t="shared" si="228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8"/>
      <c r="K691" s="107"/>
      <c r="L691" s="107"/>
      <c r="M691" s="107"/>
      <c r="N691" s="197">
        <v>6210</v>
      </c>
    </row>
    <row r="692" spans="1:14" x14ac:dyDescent="0.25">
      <c r="A692" s="48">
        <f t="shared" si="229"/>
        <v>3231</v>
      </c>
      <c r="B692" s="49">
        <f t="shared" si="214"/>
        <v>72</v>
      </c>
      <c r="C692" s="65" t="str">
        <f t="shared" si="227"/>
        <v>092</v>
      </c>
      <c r="D692" s="65" t="str">
        <f t="shared" si="228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8"/>
      <c r="K692" s="107"/>
      <c r="L692" s="107"/>
      <c r="M692" s="107"/>
      <c r="N692" s="197">
        <v>7210</v>
      </c>
    </row>
    <row r="693" spans="1:14" x14ac:dyDescent="0.25">
      <c r="A693" s="48">
        <f t="shared" si="229"/>
        <v>3231</v>
      </c>
      <c r="B693" s="49">
        <f t="shared" si="214"/>
        <v>82</v>
      </c>
      <c r="C693" s="65" t="str">
        <f t="shared" si="227"/>
        <v>092</v>
      </c>
      <c r="D693" s="65" t="str">
        <f t="shared" si="228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39"/>
      <c r="K693" s="107"/>
      <c r="L693" s="107"/>
      <c r="M693" s="107"/>
      <c r="N693" s="197">
        <v>8210</v>
      </c>
    </row>
    <row r="694" spans="1:14" ht="15" customHeight="1" x14ac:dyDescent="0.25">
      <c r="A694" s="48">
        <f t="shared" si="229"/>
        <v>3232</v>
      </c>
      <c r="B694" s="49">
        <f t="shared" si="214"/>
        <v>32</v>
      </c>
      <c r="C694" s="65" t="str">
        <f t="shared" si="227"/>
        <v>092</v>
      </c>
      <c r="D694" s="65" t="str">
        <f t="shared" si="228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7" t="s">
        <v>145</v>
      </c>
      <c r="K694" s="107">
        <v>10000</v>
      </c>
      <c r="L694" s="107">
        <v>10000</v>
      </c>
      <c r="M694" s="107">
        <v>10000</v>
      </c>
      <c r="N694" s="197">
        <v>3210</v>
      </c>
    </row>
    <row r="695" spans="1:14" x14ac:dyDescent="0.25">
      <c r="A695" s="48">
        <f t="shared" si="229"/>
        <v>3232</v>
      </c>
      <c r="B695" s="49">
        <f t="shared" si="214"/>
        <v>49</v>
      </c>
      <c r="C695" s="65" t="str">
        <f t="shared" si="227"/>
        <v>092</v>
      </c>
      <c r="D695" s="65" t="str">
        <f t="shared" si="228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8"/>
      <c r="K695" s="107"/>
      <c r="L695" s="107"/>
      <c r="M695" s="107"/>
      <c r="N695" s="197">
        <v>4910</v>
      </c>
    </row>
    <row r="696" spans="1:14" x14ac:dyDescent="0.25">
      <c r="A696" s="48">
        <f t="shared" si="229"/>
        <v>3232</v>
      </c>
      <c r="B696" s="49">
        <f t="shared" si="214"/>
        <v>54</v>
      </c>
      <c r="C696" s="65" t="str">
        <f t="shared" si="227"/>
        <v>092</v>
      </c>
      <c r="D696" s="65" t="str">
        <f t="shared" si="228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8"/>
      <c r="K696" s="107"/>
      <c r="L696" s="107"/>
      <c r="M696" s="107"/>
      <c r="N696" s="197">
        <v>5410</v>
      </c>
    </row>
    <row r="697" spans="1:14" x14ac:dyDescent="0.25">
      <c r="A697" s="48">
        <f t="shared" si="229"/>
        <v>3232</v>
      </c>
      <c r="B697" s="49">
        <f t="shared" si="214"/>
        <v>62</v>
      </c>
      <c r="C697" s="65" t="str">
        <f t="shared" si="227"/>
        <v>092</v>
      </c>
      <c r="D697" s="65" t="str">
        <f t="shared" si="228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8"/>
      <c r="K697" s="107"/>
      <c r="L697" s="107"/>
      <c r="M697" s="107"/>
      <c r="N697" s="197">
        <v>6210</v>
      </c>
    </row>
    <row r="698" spans="1:14" x14ac:dyDescent="0.25">
      <c r="A698" s="48">
        <f t="shared" si="229"/>
        <v>3232</v>
      </c>
      <c r="B698" s="49">
        <f t="shared" si="214"/>
        <v>72</v>
      </c>
      <c r="C698" s="65" t="str">
        <f t="shared" si="227"/>
        <v>092</v>
      </c>
      <c r="D698" s="65" t="str">
        <f t="shared" si="228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8"/>
      <c r="K698" s="107"/>
      <c r="L698" s="107"/>
      <c r="M698" s="107"/>
      <c r="N698" s="197">
        <v>7210</v>
      </c>
    </row>
    <row r="699" spans="1:14" x14ac:dyDescent="0.25">
      <c r="A699" s="48">
        <f t="shared" si="229"/>
        <v>3232</v>
      </c>
      <c r="B699" s="49">
        <f t="shared" si="214"/>
        <v>82</v>
      </c>
      <c r="C699" s="65" t="str">
        <f t="shared" si="227"/>
        <v>092</v>
      </c>
      <c r="D699" s="65" t="str">
        <f t="shared" si="228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39"/>
      <c r="K699" s="107"/>
      <c r="L699" s="107"/>
      <c r="M699" s="107"/>
      <c r="N699" s="197">
        <v>8210</v>
      </c>
    </row>
    <row r="700" spans="1:14" x14ac:dyDescent="0.25">
      <c r="A700" s="48">
        <f t="shared" si="229"/>
        <v>3233</v>
      </c>
      <c r="B700" s="49">
        <f t="shared" si="214"/>
        <v>32</v>
      </c>
      <c r="C700" s="65" t="str">
        <f t="shared" si="227"/>
        <v>092</v>
      </c>
      <c r="D700" s="65" t="str">
        <f t="shared" si="228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7" t="s">
        <v>146</v>
      </c>
      <c r="K700" s="107">
        <v>100</v>
      </c>
      <c r="L700" s="107">
        <v>100</v>
      </c>
      <c r="M700" s="107">
        <v>100</v>
      </c>
      <c r="N700" s="197">
        <v>3210</v>
      </c>
    </row>
    <row r="701" spans="1:14" x14ac:dyDescent="0.25">
      <c r="A701" s="48">
        <f t="shared" si="229"/>
        <v>3233</v>
      </c>
      <c r="B701" s="49">
        <f t="shared" si="214"/>
        <v>49</v>
      </c>
      <c r="C701" s="65" t="str">
        <f t="shared" si="227"/>
        <v>092</v>
      </c>
      <c r="D701" s="65" t="str">
        <f t="shared" si="228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8"/>
      <c r="K701" s="107"/>
      <c r="L701" s="107"/>
      <c r="M701" s="107"/>
      <c r="N701" s="197">
        <v>4910</v>
      </c>
    </row>
    <row r="702" spans="1:14" x14ac:dyDescent="0.25">
      <c r="A702" s="48">
        <f t="shared" si="229"/>
        <v>3233</v>
      </c>
      <c r="B702" s="49">
        <f t="shared" si="214"/>
        <v>54</v>
      </c>
      <c r="C702" s="65" t="str">
        <f t="shared" si="227"/>
        <v>092</v>
      </c>
      <c r="D702" s="65" t="str">
        <f t="shared" si="228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8"/>
      <c r="K702" s="107">
        <v>1000</v>
      </c>
      <c r="L702" s="107"/>
      <c r="M702" s="107"/>
      <c r="N702" s="197">
        <v>5410</v>
      </c>
    </row>
    <row r="703" spans="1:14" x14ac:dyDescent="0.25">
      <c r="A703" s="48">
        <f t="shared" si="229"/>
        <v>3233</v>
      </c>
      <c r="B703" s="49">
        <f t="shared" si="214"/>
        <v>62</v>
      </c>
      <c r="C703" s="65" t="str">
        <f t="shared" si="227"/>
        <v>092</v>
      </c>
      <c r="D703" s="65" t="str">
        <f t="shared" si="228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8"/>
      <c r="K703" s="107"/>
      <c r="L703" s="107"/>
      <c r="M703" s="107"/>
      <c r="N703" s="197">
        <v>6210</v>
      </c>
    </row>
    <row r="704" spans="1:14" x14ac:dyDescent="0.25">
      <c r="A704" s="48">
        <f t="shared" si="229"/>
        <v>3233</v>
      </c>
      <c r="B704" s="49">
        <f t="shared" si="214"/>
        <v>72</v>
      </c>
      <c r="C704" s="65" t="str">
        <f t="shared" si="227"/>
        <v>092</v>
      </c>
      <c r="D704" s="65" t="str">
        <f t="shared" si="228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8"/>
      <c r="K704" s="107"/>
      <c r="L704" s="107"/>
      <c r="M704" s="107"/>
      <c r="N704" s="197">
        <v>7210</v>
      </c>
    </row>
    <row r="705" spans="1:14" x14ac:dyDescent="0.25">
      <c r="A705" s="48">
        <f t="shared" si="229"/>
        <v>3233</v>
      </c>
      <c r="B705" s="49">
        <f t="shared" si="214"/>
        <v>82</v>
      </c>
      <c r="C705" s="65" t="str">
        <f t="shared" si="227"/>
        <v>092</v>
      </c>
      <c r="D705" s="65" t="str">
        <f t="shared" si="228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39"/>
      <c r="K705" s="107"/>
      <c r="L705" s="107"/>
      <c r="M705" s="107"/>
      <c r="N705" s="197">
        <v>8210</v>
      </c>
    </row>
    <row r="706" spans="1:14" x14ac:dyDescent="0.25">
      <c r="A706" s="48">
        <f t="shared" si="229"/>
        <v>3234</v>
      </c>
      <c r="B706" s="49">
        <f t="shared" si="214"/>
        <v>32</v>
      </c>
      <c r="C706" s="65" t="str">
        <f t="shared" si="227"/>
        <v>092</v>
      </c>
      <c r="D706" s="65" t="str">
        <f t="shared" si="228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7" t="s">
        <v>147</v>
      </c>
      <c r="K706" s="107"/>
      <c r="L706" s="107"/>
      <c r="M706" s="107"/>
      <c r="N706" s="197">
        <v>3210</v>
      </c>
    </row>
    <row r="707" spans="1:14" x14ac:dyDescent="0.25">
      <c r="A707" s="48">
        <f t="shared" si="229"/>
        <v>3234</v>
      </c>
      <c r="B707" s="49">
        <f t="shared" si="214"/>
        <v>49</v>
      </c>
      <c r="C707" s="65" t="str">
        <f t="shared" si="227"/>
        <v>092</v>
      </c>
      <c r="D707" s="65" t="str">
        <f t="shared" si="228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8"/>
      <c r="K707" s="107"/>
      <c r="L707" s="107"/>
      <c r="M707" s="107"/>
      <c r="N707" s="197">
        <v>4910</v>
      </c>
    </row>
    <row r="708" spans="1:14" x14ac:dyDescent="0.25">
      <c r="A708" s="48">
        <f t="shared" si="229"/>
        <v>3234</v>
      </c>
      <c r="B708" s="49">
        <f t="shared" si="214"/>
        <v>54</v>
      </c>
      <c r="C708" s="65" t="str">
        <f t="shared" si="227"/>
        <v>092</v>
      </c>
      <c r="D708" s="65" t="str">
        <f t="shared" si="228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8"/>
      <c r="K708" s="107"/>
      <c r="L708" s="107"/>
      <c r="M708" s="107"/>
      <c r="N708" s="197">
        <v>5410</v>
      </c>
    </row>
    <row r="709" spans="1:14" x14ac:dyDescent="0.25">
      <c r="A709" s="48">
        <f t="shared" si="229"/>
        <v>3234</v>
      </c>
      <c r="B709" s="49">
        <f t="shared" si="214"/>
        <v>62</v>
      </c>
      <c r="C709" s="65" t="str">
        <f t="shared" si="227"/>
        <v>092</v>
      </c>
      <c r="D709" s="65" t="str">
        <f t="shared" si="228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8"/>
      <c r="K709" s="107"/>
      <c r="L709" s="107"/>
      <c r="M709" s="107"/>
      <c r="N709" s="197">
        <v>6210</v>
      </c>
    </row>
    <row r="710" spans="1:14" x14ac:dyDescent="0.25">
      <c r="A710" s="48">
        <f t="shared" si="229"/>
        <v>3234</v>
      </c>
      <c r="B710" s="49">
        <f t="shared" si="214"/>
        <v>72</v>
      </c>
      <c r="C710" s="65" t="str">
        <f t="shared" si="227"/>
        <v>092</v>
      </c>
      <c r="D710" s="65" t="str">
        <f t="shared" si="228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8"/>
      <c r="K710" s="107"/>
      <c r="L710" s="107"/>
      <c r="M710" s="107"/>
      <c r="N710" s="197">
        <v>7210</v>
      </c>
    </row>
    <row r="711" spans="1:14" ht="25.5" customHeight="1" x14ac:dyDescent="0.25">
      <c r="A711" s="48">
        <f t="shared" si="229"/>
        <v>3234</v>
      </c>
      <c r="B711" s="49">
        <f t="shared" si="214"/>
        <v>82</v>
      </c>
      <c r="C711" s="65" t="str">
        <f t="shared" si="227"/>
        <v>092</v>
      </c>
      <c r="D711" s="65" t="str">
        <f t="shared" si="228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39"/>
      <c r="K711" s="107"/>
      <c r="L711" s="107"/>
      <c r="M711" s="107"/>
      <c r="N711" s="197">
        <v>8210</v>
      </c>
    </row>
    <row r="712" spans="1:14" x14ac:dyDescent="0.25">
      <c r="A712" s="48">
        <f t="shared" si="229"/>
        <v>3235</v>
      </c>
      <c r="B712" s="49">
        <f t="shared" si="214"/>
        <v>32</v>
      </c>
      <c r="C712" s="65" t="str">
        <f t="shared" si="227"/>
        <v>092</v>
      </c>
      <c r="D712" s="65" t="str">
        <f t="shared" si="228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7" t="s">
        <v>148</v>
      </c>
      <c r="K712" s="107"/>
      <c r="L712" s="107"/>
      <c r="M712" s="107"/>
      <c r="N712" s="197">
        <v>3210</v>
      </c>
    </row>
    <row r="713" spans="1:14" x14ac:dyDescent="0.25">
      <c r="A713" s="48">
        <f t="shared" si="229"/>
        <v>3235</v>
      </c>
      <c r="B713" s="49">
        <f t="shared" si="214"/>
        <v>49</v>
      </c>
      <c r="C713" s="65" t="str">
        <f t="shared" si="227"/>
        <v>092</v>
      </c>
      <c r="D713" s="65" t="str">
        <f t="shared" si="228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8"/>
      <c r="K713" s="107"/>
      <c r="L713" s="107"/>
      <c r="M713" s="107"/>
      <c r="N713" s="197">
        <v>4910</v>
      </c>
    </row>
    <row r="714" spans="1:14" x14ac:dyDescent="0.25">
      <c r="A714" s="48">
        <f t="shared" si="229"/>
        <v>3235</v>
      </c>
      <c r="B714" s="49">
        <f t="shared" si="214"/>
        <v>54</v>
      </c>
      <c r="C714" s="65" t="str">
        <f t="shared" si="227"/>
        <v>092</v>
      </c>
      <c r="D714" s="65" t="str">
        <f t="shared" si="228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8"/>
      <c r="K714" s="107"/>
      <c r="L714" s="107"/>
      <c r="M714" s="107"/>
      <c r="N714" s="197">
        <v>5410</v>
      </c>
    </row>
    <row r="715" spans="1:14" x14ac:dyDescent="0.25">
      <c r="A715" s="48">
        <f t="shared" si="229"/>
        <v>3235</v>
      </c>
      <c r="B715" s="49">
        <f t="shared" si="214"/>
        <v>62</v>
      </c>
      <c r="C715" s="65" t="str">
        <f t="shared" si="227"/>
        <v>092</v>
      </c>
      <c r="D715" s="65" t="str">
        <f t="shared" si="228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8"/>
      <c r="K715" s="107"/>
      <c r="L715" s="107"/>
      <c r="M715" s="107"/>
      <c r="N715" s="197">
        <v>6210</v>
      </c>
    </row>
    <row r="716" spans="1:14" x14ac:dyDescent="0.25">
      <c r="A716" s="48">
        <f t="shared" si="229"/>
        <v>3235</v>
      </c>
      <c r="B716" s="49">
        <f t="shared" si="214"/>
        <v>72</v>
      </c>
      <c r="C716" s="65" t="str">
        <f t="shared" si="227"/>
        <v>092</v>
      </c>
      <c r="D716" s="65" t="str">
        <f t="shared" si="228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8"/>
      <c r="K716" s="107"/>
      <c r="L716" s="107"/>
      <c r="M716" s="107"/>
      <c r="N716" s="197">
        <v>7210</v>
      </c>
    </row>
    <row r="717" spans="1:14" x14ac:dyDescent="0.25">
      <c r="A717" s="48">
        <f t="shared" si="229"/>
        <v>3235</v>
      </c>
      <c r="B717" s="49">
        <f t="shared" si="214"/>
        <v>82</v>
      </c>
      <c r="C717" s="65" t="str">
        <f t="shared" si="227"/>
        <v>092</v>
      </c>
      <c r="D717" s="65" t="str">
        <f t="shared" si="228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39"/>
      <c r="K717" s="107"/>
      <c r="L717" s="107"/>
      <c r="M717" s="107"/>
      <c r="N717" s="197">
        <v>8210</v>
      </c>
    </row>
    <row r="718" spans="1:14" ht="25.5" customHeight="1" x14ac:dyDescent="0.25">
      <c r="A718" s="48">
        <f t="shared" si="229"/>
        <v>3236</v>
      </c>
      <c r="B718" s="49">
        <f t="shared" si="214"/>
        <v>32</v>
      </c>
      <c r="C718" s="65" t="str">
        <f t="shared" si="227"/>
        <v>092</v>
      </c>
      <c r="D718" s="65" t="str">
        <f t="shared" si="228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7" t="s">
        <v>149</v>
      </c>
      <c r="K718" s="107"/>
      <c r="L718" s="107"/>
      <c r="M718" s="107"/>
      <c r="N718" s="197">
        <v>3210</v>
      </c>
    </row>
    <row r="719" spans="1:14" x14ac:dyDescent="0.25">
      <c r="A719" s="48">
        <f t="shared" si="229"/>
        <v>3236</v>
      </c>
      <c r="B719" s="49">
        <f t="shared" si="214"/>
        <v>49</v>
      </c>
      <c r="C719" s="65" t="str">
        <f t="shared" si="227"/>
        <v>092</v>
      </c>
      <c r="D719" s="65" t="str">
        <f t="shared" si="228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8"/>
      <c r="K719" s="107"/>
      <c r="L719" s="107"/>
      <c r="M719" s="107"/>
      <c r="N719" s="197">
        <v>4910</v>
      </c>
    </row>
    <row r="720" spans="1:14" x14ac:dyDescent="0.25">
      <c r="A720" s="48">
        <f t="shared" si="229"/>
        <v>3236</v>
      </c>
      <c r="B720" s="49">
        <f t="shared" si="214"/>
        <v>54</v>
      </c>
      <c r="C720" s="65" t="str">
        <f t="shared" si="227"/>
        <v>092</v>
      </c>
      <c r="D720" s="65" t="str">
        <f t="shared" si="228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8"/>
      <c r="K720" s="107"/>
      <c r="L720" s="107"/>
      <c r="M720" s="107"/>
      <c r="N720" s="197">
        <v>5410</v>
      </c>
    </row>
    <row r="721" spans="1:14" x14ac:dyDescent="0.25">
      <c r="A721" s="48">
        <f t="shared" ref="A721:A784" si="231">G721</f>
        <v>3236</v>
      </c>
      <c r="B721" s="49">
        <f t="shared" si="214"/>
        <v>62</v>
      </c>
      <c r="C721" s="65" t="str">
        <f t="shared" si="227"/>
        <v>092</v>
      </c>
      <c r="D721" s="65" t="str">
        <f t="shared" si="228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8"/>
      <c r="K721" s="107"/>
      <c r="L721" s="107"/>
      <c r="M721" s="107"/>
      <c r="N721" s="197">
        <v>6210</v>
      </c>
    </row>
    <row r="722" spans="1:14" x14ac:dyDescent="0.25">
      <c r="A722" s="48">
        <f t="shared" si="231"/>
        <v>3236</v>
      </c>
      <c r="B722" s="49">
        <f t="shared" si="214"/>
        <v>72</v>
      </c>
      <c r="C722" s="65" t="str">
        <f t="shared" si="227"/>
        <v>092</v>
      </c>
      <c r="D722" s="65" t="str">
        <f t="shared" si="228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8"/>
      <c r="K722" s="107"/>
      <c r="L722" s="107"/>
      <c r="M722" s="107"/>
      <c r="N722" s="197">
        <v>7210</v>
      </c>
    </row>
    <row r="723" spans="1:14" x14ac:dyDescent="0.25">
      <c r="A723" s="48">
        <f t="shared" si="231"/>
        <v>3236</v>
      </c>
      <c r="B723" s="49">
        <f t="shared" si="214"/>
        <v>82</v>
      </c>
      <c r="C723" s="65" t="str">
        <f t="shared" si="227"/>
        <v>092</v>
      </c>
      <c r="D723" s="65" t="str">
        <f t="shared" si="228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39"/>
      <c r="K723" s="107"/>
      <c r="L723" s="107"/>
      <c r="M723" s="107"/>
      <c r="N723" s="197">
        <v>8210</v>
      </c>
    </row>
    <row r="724" spans="1:14" x14ac:dyDescent="0.25">
      <c r="A724" s="48">
        <f t="shared" si="231"/>
        <v>3237</v>
      </c>
      <c r="B724" s="49">
        <f t="shared" si="214"/>
        <v>32</v>
      </c>
      <c r="C724" s="65" t="str">
        <f t="shared" si="227"/>
        <v>092</v>
      </c>
      <c r="D724" s="65" t="str">
        <f t="shared" si="228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7" t="s">
        <v>171</v>
      </c>
      <c r="K724" s="107">
        <v>100</v>
      </c>
      <c r="L724" s="107">
        <v>100</v>
      </c>
      <c r="M724" s="107">
        <v>100</v>
      </c>
      <c r="N724" s="197">
        <v>3210</v>
      </c>
    </row>
    <row r="725" spans="1:14" x14ac:dyDescent="0.25">
      <c r="A725" s="48">
        <f t="shared" si="231"/>
        <v>3237</v>
      </c>
      <c r="B725" s="49">
        <f t="shared" si="214"/>
        <v>49</v>
      </c>
      <c r="C725" s="65" t="str">
        <f t="shared" si="227"/>
        <v>092</v>
      </c>
      <c r="D725" s="65" t="str">
        <f t="shared" si="228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8"/>
      <c r="K725" s="107"/>
      <c r="L725" s="107"/>
      <c r="M725" s="107"/>
      <c r="N725" s="197">
        <v>4910</v>
      </c>
    </row>
    <row r="726" spans="1:14" x14ac:dyDescent="0.25">
      <c r="A726" s="48">
        <f t="shared" si="231"/>
        <v>3237</v>
      </c>
      <c r="B726" s="49">
        <f t="shared" si="214"/>
        <v>54</v>
      </c>
      <c r="C726" s="65" t="str">
        <f t="shared" si="227"/>
        <v>092</v>
      </c>
      <c r="D726" s="65" t="str">
        <f t="shared" si="228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8"/>
      <c r="K726" s="107"/>
      <c r="L726" s="107"/>
      <c r="M726" s="107"/>
      <c r="N726" s="197">
        <v>5410</v>
      </c>
    </row>
    <row r="727" spans="1:14" x14ac:dyDescent="0.25">
      <c r="A727" s="48">
        <f t="shared" si="231"/>
        <v>3237</v>
      </c>
      <c r="B727" s="49">
        <f t="shared" si="214"/>
        <v>62</v>
      </c>
      <c r="C727" s="65" t="str">
        <f t="shared" si="227"/>
        <v>092</v>
      </c>
      <c r="D727" s="65" t="str">
        <f t="shared" si="228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8"/>
      <c r="K727" s="107"/>
      <c r="L727" s="107"/>
      <c r="M727" s="107"/>
      <c r="N727" s="197">
        <v>6210</v>
      </c>
    </row>
    <row r="728" spans="1:14" x14ac:dyDescent="0.25">
      <c r="A728" s="48">
        <f t="shared" si="231"/>
        <v>3237</v>
      </c>
      <c r="B728" s="49">
        <f t="shared" si="214"/>
        <v>72</v>
      </c>
      <c r="C728" s="65" t="str">
        <f t="shared" si="227"/>
        <v>092</v>
      </c>
      <c r="D728" s="65" t="str">
        <f t="shared" si="228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8"/>
      <c r="K728" s="107"/>
      <c r="L728" s="107"/>
      <c r="M728" s="107"/>
      <c r="N728" s="197">
        <v>7210</v>
      </c>
    </row>
    <row r="729" spans="1:14" x14ac:dyDescent="0.25">
      <c r="A729" s="48">
        <f t="shared" si="231"/>
        <v>3237</v>
      </c>
      <c r="B729" s="49">
        <f t="shared" si="214"/>
        <v>82</v>
      </c>
      <c r="C729" s="65" t="str">
        <f t="shared" si="227"/>
        <v>092</v>
      </c>
      <c r="D729" s="65" t="str">
        <f t="shared" si="228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39"/>
      <c r="K729" s="107"/>
      <c r="L729" s="107"/>
      <c r="M729" s="107"/>
      <c r="N729" s="197">
        <v>8210</v>
      </c>
    </row>
    <row r="730" spans="1:14" x14ac:dyDescent="0.25">
      <c r="A730" s="48">
        <f t="shared" si="231"/>
        <v>3238</v>
      </c>
      <c r="B730" s="49">
        <f t="shared" si="214"/>
        <v>32</v>
      </c>
      <c r="C730" s="65" t="str">
        <f t="shared" si="227"/>
        <v>092</v>
      </c>
      <c r="D730" s="65" t="str">
        <f t="shared" si="228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7" t="s">
        <v>151</v>
      </c>
      <c r="K730" s="107">
        <v>500</v>
      </c>
      <c r="L730" s="107">
        <v>500</v>
      </c>
      <c r="M730" s="107">
        <v>500</v>
      </c>
      <c r="N730" s="197">
        <v>3210</v>
      </c>
    </row>
    <row r="731" spans="1:14" x14ac:dyDescent="0.25">
      <c r="A731" s="48">
        <f t="shared" si="231"/>
        <v>3238</v>
      </c>
      <c r="B731" s="49">
        <f t="shared" si="214"/>
        <v>49</v>
      </c>
      <c r="C731" s="65" t="str">
        <f t="shared" si="227"/>
        <v>092</v>
      </c>
      <c r="D731" s="65" t="str">
        <f t="shared" si="228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8"/>
      <c r="K731" s="107"/>
      <c r="L731" s="107"/>
      <c r="M731" s="107"/>
      <c r="N731" s="197">
        <v>4910</v>
      </c>
    </row>
    <row r="732" spans="1:14" x14ac:dyDescent="0.25">
      <c r="A732" s="48">
        <f t="shared" si="231"/>
        <v>3238</v>
      </c>
      <c r="B732" s="49">
        <f t="shared" si="214"/>
        <v>54</v>
      </c>
      <c r="C732" s="65" t="str">
        <f t="shared" si="227"/>
        <v>092</v>
      </c>
      <c r="D732" s="65" t="str">
        <f t="shared" si="228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8"/>
      <c r="K732" s="107"/>
      <c r="L732" s="107"/>
      <c r="M732" s="107"/>
      <c r="N732" s="197">
        <v>5410</v>
      </c>
    </row>
    <row r="733" spans="1:14" x14ac:dyDescent="0.25">
      <c r="A733" s="48">
        <f t="shared" si="231"/>
        <v>3238</v>
      </c>
      <c r="B733" s="49">
        <f t="shared" si="214"/>
        <v>62</v>
      </c>
      <c r="C733" s="65" t="str">
        <f t="shared" si="227"/>
        <v>092</v>
      </c>
      <c r="D733" s="65" t="str">
        <f t="shared" si="228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8"/>
      <c r="K733" s="107"/>
      <c r="L733" s="107"/>
      <c r="M733" s="107"/>
      <c r="N733" s="197">
        <v>6210</v>
      </c>
    </row>
    <row r="734" spans="1:14" x14ac:dyDescent="0.25">
      <c r="A734" s="48">
        <f t="shared" si="231"/>
        <v>3238</v>
      </c>
      <c r="B734" s="49">
        <f t="shared" si="214"/>
        <v>72</v>
      </c>
      <c r="C734" s="65" t="str">
        <f t="shared" si="227"/>
        <v>092</v>
      </c>
      <c r="D734" s="65" t="str">
        <f t="shared" si="228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8"/>
      <c r="K734" s="107"/>
      <c r="L734" s="107"/>
      <c r="M734" s="107"/>
      <c r="N734" s="197">
        <v>7210</v>
      </c>
    </row>
    <row r="735" spans="1:14" x14ac:dyDescent="0.25">
      <c r="A735" s="48">
        <f t="shared" si="231"/>
        <v>3238</v>
      </c>
      <c r="B735" s="49">
        <f t="shared" si="214"/>
        <v>82</v>
      </c>
      <c r="C735" s="65" t="str">
        <f t="shared" si="227"/>
        <v>092</v>
      </c>
      <c r="D735" s="65" t="str">
        <f t="shared" si="228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39"/>
      <c r="K735" s="107"/>
      <c r="L735" s="107"/>
      <c r="M735" s="107"/>
      <c r="N735" s="197">
        <v>8210</v>
      </c>
    </row>
    <row r="736" spans="1:14" x14ac:dyDescent="0.25">
      <c r="A736" s="48">
        <f t="shared" si="231"/>
        <v>3239</v>
      </c>
      <c r="B736" s="49">
        <f t="shared" si="214"/>
        <v>32</v>
      </c>
      <c r="C736" s="65" t="str">
        <f t="shared" si="227"/>
        <v>092</v>
      </c>
      <c r="D736" s="65" t="str">
        <f t="shared" si="228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7" t="s">
        <v>152</v>
      </c>
      <c r="K736" s="107">
        <v>4200</v>
      </c>
      <c r="L736" s="107">
        <v>4200</v>
      </c>
      <c r="M736" s="107">
        <v>4200</v>
      </c>
      <c r="N736" s="197">
        <v>3210</v>
      </c>
    </row>
    <row r="737" spans="1:14" x14ac:dyDescent="0.25">
      <c r="A737" s="48">
        <f t="shared" si="231"/>
        <v>3239</v>
      </c>
      <c r="B737" s="49">
        <f t="shared" si="214"/>
        <v>49</v>
      </c>
      <c r="C737" s="65" t="str">
        <f t="shared" si="227"/>
        <v>092</v>
      </c>
      <c r="D737" s="65" t="str">
        <f t="shared" si="228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8"/>
      <c r="K737" s="107"/>
      <c r="L737" s="107"/>
      <c r="M737" s="107"/>
      <c r="N737" s="197">
        <v>4910</v>
      </c>
    </row>
    <row r="738" spans="1:14" x14ac:dyDescent="0.25">
      <c r="A738" s="48">
        <f t="shared" si="231"/>
        <v>3239</v>
      </c>
      <c r="B738" s="49">
        <f t="shared" si="214"/>
        <v>54</v>
      </c>
      <c r="C738" s="65" t="str">
        <f t="shared" si="227"/>
        <v>092</v>
      </c>
      <c r="D738" s="65" t="str">
        <f t="shared" si="228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8"/>
      <c r="K738" s="107">
        <v>10500</v>
      </c>
      <c r="L738" s="107">
        <v>10500</v>
      </c>
      <c r="M738" s="107">
        <v>10500</v>
      </c>
      <c r="N738" s="197">
        <v>5410</v>
      </c>
    </row>
    <row r="739" spans="1:14" x14ac:dyDescent="0.25">
      <c r="A739" s="48">
        <f t="shared" si="231"/>
        <v>3239</v>
      </c>
      <c r="B739" s="49">
        <f t="shared" si="214"/>
        <v>62</v>
      </c>
      <c r="C739" s="65" t="str">
        <f t="shared" si="227"/>
        <v>092</v>
      </c>
      <c r="D739" s="65" t="str">
        <f t="shared" si="228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8"/>
      <c r="K739" s="107"/>
      <c r="L739" s="107"/>
      <c r="M739" s="107"/>
      <c r="N739" s="197">
        <v>6210</v>
      </c>
    </row>
    <row r="740" spans="1:14" x14ac:dyDescent="0.25">
      <c r="A740" s="48">
        <f t="shared" si="231"/>
        <v>3239</v>
      </c>
      <c r="B740" s="49">
        <f t="shared" si="214"/>
        <v>72</v>
      </c>
      <c r="C740" s="65" t="str">
        <f t="shared" si="227"/>
        <v>092</v>
      </c>
      <c r="D740" s="65" t="str">
        <f t="shared" si="228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8"/>
      <c r="K740" s="107"/>
      <c r="L740" s="107"/>
      <c r="M740" s="107"/>
      <c r="N740" s="197">
        <v>7210</v>
      </c>
    </row>
    <row r="741" spans="1:14" x14ac:dyDescent="0.25">
      <c r="A741" s="48">
        <f t="shared" si="231"/>
        <v>3239</v>
      </c>
      <c r="B741" s="49">
        <f t="shared" ref="B741:B804" si="232">IF(H741&gt;0,F741," ")</f>
        <v>82</v>
      </c>
      <c r="C741" s="65" t="str">
        <f t="shared" si="227"/>
        <v>092</v>
      </c>
      <c r="D741" s="65" t="str">
        <f t="shared" si="228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39"/>
      <c r="K741" s="107"/>
      <c r="L741" s="107"/>
      <c r="M741" s="107"/>
      <c r="N741" s="197">
        <v>8210</v>
      </c>
    </row>
    <row r="742" spans="1:14" ht="25.5" x14ac:dyDescent="0.25">
      <c r="A742" s="48">
        <f t="shared" si="231"/>
        <v>324</v>
      </c>
      <c r="B742" s="49" t="str">
        <f t="shared" si="232"/>
        <v xml:space="preserve"> </v>
      </c>
      <c r="C742" s="65" t="str">
        <f t="shared" si="227"/>
        <v xml:space="preserve">  </v>
      </c>
      <c r="D742" s="65" t="str">
        <f t="shared" si="228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3">SUM(K743:K748)</f>
        <v>339000</v>
      </c>
      <c r="L742" s="69">
        <f>SUM(L743:L748)</f>
        <v>20000</v>
      </c>
      <c r="M742" s="69">
        <f>SUM(M743:M748)</f>
        <v>20000</v>
      </c>
      <c r="N742" s="197"/>
    </row>
    <row r="743" spans="1:14" ht="15" customHeight="1" x14ac:dyDescent="0.25">
      <c r="A743" s="48">
        <f t="shared" si="231"/>
        <v>3241</v>
      </c>
      <c r="B743" s="49">
        <f t="shared" si="232"/>
        <v>32</v>
      </c>
      <c r="C743" s="65" t="str">
        <f t="shared" si="227"/>
        <v>092</v>
      </c>
      <c r="D743" s="65" t="str">
        <f t="shared" si="228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7" t="s">
        <v>153</v>
      </c>
      <c r="K743" s="107">
        <v>13000</v>
      </c>
      <c r="L743" s="107"/>
      <c r="M743" s="107"/>
      <c r="N743" s="197">
        <v>3210</v>
      </c>
    </row>
    <row r="744" spans="1:14" x14ac:dyDescent="0.25">
      <c r="A744" s="48">
        <f t="shared" si="231"/>
        <v>3241</v>
      </c>
      <c r="B744" s="49">
        <f t="shared" si="232"/>
        <v>49</v>
      </c>
      <c r="C744" s="65" t="str">
        <f t="shared" si="227"/>
        <v>092</v>
      </c>
      <c r="D744" s="65" t="str">
        <f t="shared" si="228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8"/>
      <c r="K744" s="107"/>
      <c r="L744" s="107"/>
      <c r="M744" s="107"/>
      <c r="N744" s="197">
        <v>4910</v>
      </c>
    </row>
    <row r="745" spans="1:14" x14ac:dyDescent="0.25">
      <c r="A745" s="48">
        <f t="shared" si="231"/>
        <v>3241</v>
      </c>
      <c r="B745" s="49">
        <f t="shared" si="232"/>
        <v>54</v>
      </c>
      <c r="C745" s="65" t="str">
        <f t="shared" si="227"/>
        <v>092</v>
      </c>
      <c r="D745" s="65" t="str">
        <f t="shared" si="228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8"/>
      <c r="K745" s="107">
        <v>326000</v>
      </c>
      <c r="L745" s="107">
        <v>20000</v>
      </c>
      <c r="M745" s="107">
        <v>20000</v>
      </c>
      <c r="N745" s="197">
        <v>5410</v>
      </c>
    </row>
    <row r="746" spans="1:14" x14ac:dyDescent="0.25">
      <c r="A746" s="48">
        <f t="shared" si="231"/>
        <v>3241</v>
      </c>
      <c r="B746" s="49">
        <f t="shared" si="232"/>
        <v>62</v>
      </c>
      <c r="C746" s="65" t="str">
        <f t="shared" si="227"/>
        <v>092</v>
      </c>
      <c r="D746" s="65" t="str">
        <f t="shared" si="228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8"/>
      <c r="K746" s="107"/>
      <c r="L746" s="107"/>
      <c r="M746" s="107"/>
      <c r="N746" s="197">
        <v>6210</v>
      </c>
    </row>
    <row r="747" spans="1:14" x14ac:dyDescent="0.25">
      <c r="A747" s="48">
        <f t="shared" si="231"/>
        <v>3241</v>
      </c>
      <c r="B747" s="49">
        <f t="shared" si="232"/>
        <v>72</v>
      </c>
      <c r="C747" s="65" t="str">
        <f t="shared" si="227"/>
        <v>092</v>
      </c>
      <c r="D747" s="65" t="str">
        <f t="shared" si="228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8"/>
      <c r="K747" s="107"/>
      <c r="L747" s="107"/>
      <c r="M747" s="107"/>
      <c r="N747" s="197">
        <v>7210</v>
      </c>
    </row>
    <row r="748" spans="1:14" x14ac:dyDescent="0.25">
      <c r="A748" s="48">
        <f t="shared" si="231"/>
        <v>3241</v>
      </c>
      <c r="B748" s="49">
        <f t="shared" si="232"/>
        <v>82</v>
      </c>
      <c r="C748" s="65" t="str">
        <f t="shared" si="227"/>
        <v>092</v>
      </c>
      <c r="D748" s="65" t="str">
        <f t="shared" si="228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39"/>
      <c r="K748" s="107"/>
      <c r="L748" s="107"/>
      <c r="M748" s="107"/>
      <c r="N748" s="197">
        <v>8210</v>
      </c>
    </row>
    <row r="749" spans="1:14" ht="25.5" x14ac:dyDescent="0.25">
      <c r="A749" s="48">
        <f t="shared" si="231"/>
        <v>329</v>
      </c>
      <c r="B749" s="49" t="str">
        <f t="shared" si="232"/>
        <v xml:space="preserve"> </v>
      </c>
      <c r="C749" s="65" t="str">
        <f t="shared" si="227"/>
        <v xml:space="preserve">  </v>
      </c>
      <c r="D749" s="65" t="str">
        <f t="shared" si="228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4">SUM(K750:K791)</f>
        <v>92400</v>
      </c>
      <c r="L749" s="69">
        <f>SUM(L750:L791)</f>
        <v>34400</v>
      </c>
      <c r="M749" s="69">
        <f>SUM(M750:M791)</f>
        <v>34400</v>
      </c>
      <c r="N749" s="197"/>
    </row>
    <row r="750" spans="1:14" ht="15" customHeight="1" x14ac:dyDescent="0.25">
      <c r="A750" s="48">
        <f t="shared" si="231"/>
        <v>3291</v>
      </c>
      <c r="B750" s="49">
        <f t="shared" si="232"/>
        <v>32</v>
      </c>
      <c r="C750" s="65" t="str">
        <f t="shared" si="227"/>
        <v>092</v>
      </c>
      <c r="D750" s="65" t="str">
        <f t="shared" si="228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7" t="s">
        <v>180</v>
      </c>
      <c r="K750" s="107"/>
      <c r="L750" s="107"/>
      <c r="M750" s="107"/>
      <c r="N750" s="197">
        <v>3210</v>
      </c>
    </row>
    <row r="751" spans="1:14" x14ac:dyDescent="0.25">
      <c r="A751" s="48">
        <f t="shared" si="231"/>
        <v>3291</v>
      </c>
      <c r="B751" s="49">
        <f t="shared" si="232"/>
        <v>49</v>
      </c>
      <c r="C751" s="65" t="str">
        <f t="shared" si="227"/>
        <v>092</v>
      </c>
      <c r="D751" s="65" t="str">
        <f t="shared" si="228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8"/>
      <c r="K751" s="107"/>
      <c r="L751" s="107"/>
      <c r="M751" s="107"/>
      <c r="N751" s="197">
        <v>4910</v>
      </c>
    </row>
    <row r="752" spans="1:14" x14ac:dyDescent="0.25">
      <c r="A752" s="48">
        <f t="shared" si="231"/>
        <v>3291</v>
      </c>
      <c r="B752" s="49">
        <f t="shared" si="232"/>
        <v>54</v>
      </c>
      <c r="C752" s="65" t="str">
        <f t="shared" si="227"/>
        <v>092</v>
      </c>
      <c r="D752" s="65" t="str">
        <f t="shared" si="228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8"/>
      <c r="K752" s="107"/>
      <c r="L752" s="107"/>
      <c r="M752" s="107"/>
      <c r="N752" s="197">
        <v>5410</v>
      </c>
    </row>
    <row r="753" spans="1:14" x14ac:dyDescent="0.25">
      <c r="A753" s="48">
        <f t="shared" si="231"/>
        <v>3291</v>
      </c>
      <c r="B753" s="49">
        <f t="shared" si="232"/>
        <v>62</v>
      </c>
      <c r="C753" s="65" t="str">
        <f t="shared" si="227"/>
        <v>092</v>
      </c>
      <c r="D753" s="65" t="str">
        <f t="shared" si="228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8"/>
      <c r="K753" s="107"/>
      <c r="L753" s="107"/>
      <c r="M753" s="107"/>
      <c r="N753" s="197">
        <v>6210</v>
      </c>
    </row>
    <row r="754" spans="1:14" ht="25.5" customHeight="1" x14ac:dyDescent="0.25">
      <c r="A754" s="48">
        <f t="shared" si="231"/>
        <v>3291</v>
      </c>
      <c r="B754" s="49">
        <f t="shared" si="232"/>
        <v>72</v>
      </c>
      <c r="C754" s="65" t="str">
        <f t="shared" si="227"/>
        <v>092</v>
      </c>
      <c r="D754" s="65" t="str">
        <f t="shared" si="228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8"/>
      <c r="K754" s="107"/>
      <c r="L754" s="107"/>
      <c r="M754" s="107"/>
      <c r="N754" s="197">
        <v>7210</v>
      </c>
    </row>
    <row r="755" spans="1:14" x14ac:dyDescent="0.25">
      <c r="A755" s="48">
        <f t="shared" si="231"/>
        <v>3291</v>
      </c>
      <c r="B755" s="49">
        <f t="shared" si="232"/>
        <v>82</v>
      </c>
      <c r="C755" s="65" t="str">
        <f t="shared" si="227"/>
        <v>092</v>
      </c>
      <c r="D755" s="65" t="str">
        <f t="shared" si="228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39"/>
      <c r="K755" s="107"/>
      <c r="L755" s="107"/>
      <c r="M755" s="107"/>
      <c r="N755" s="197">
        <v>8210</v>
      </c>
    </row>
    <row r="756" spans="1:14" x14ac:dyDescent="0.25">
      <c r="A756" s="48">
        <f t="shared" si="231"/>
        <v>3292</v>
      </c>
      <c r="B756" s="49">
        <f t="shared" si="232"/>
        <v>32</v>
      </c>
      <c r="C756" s="65" t="str">
        <f t="shared" si="227"/>
        <v>092</v>
      </c>
      <c r="D756" s="65" t="str">
        <f t="shared" si="228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7" t="s">
        <v>155</v>
      </c>
      <c r="K756" s="107"/>
      <c r="L756" s="107"/>
      <c r="M756" s="107"/>
      <c r="N756" s="197">
        <v>3210</v>
      </c>
    </row>
    <row r="757" spans="1:14" x14ac:dyDescent="0.25">
      <c r="A757" s="48">
        <f t="shared" si="231"/>
        <v>3292</v>
      </c>
      <c r="B757" s="49">
        <f t="shared" si="232"/>
        <v>49</v>
      </c>
      <c r="C757" s="65" t="str">
        <f t="shared" si="227"/>
        <v>092</v>
      </c>
      <c r="D757" s="65" t="str">
        <f t="shared" si="228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8"/>
      <c r="K757" s="107"/>
      <c r="L757" s="107"/>
      <c r="M757" s="107"/>
      <c r="N757" s="197">
        <v>4910</v>
      </c>
    </row>
    <row r="758" spans="1:14" x14ac:dyDescent="0.25">
      <c r="A758" s="48">
        <f t="shared" si="231"/>
        <v>3292</v>
      </c>
      <c r="B758" s="49">
        <f t="shared" si="232"/>
        <v>54</v>
      </c>
      <c r="C758" s="65" t="str">
        <f t="shared" si="227"/>
        <v>092</v>
      </c>
      <c r="D758" s="65" t="str">
        <f t="shared" si="228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8"/>
      <c r="K758" s="107">
        <v>3000</v>
      </c>
      <c r="L758" s="107"/>
      <c r="M758" s="107"/>
      <c r="N758" s="197">
        <v>5410</v>
      </c>
    </row>
    <row r="759" spans="1:14" x14ac:dyDescent="0.25">
      <c r="A759" s="48">
        <f t="shared" si="231"/>
        <v>3292</v>
      </c>
      <c r="B759" s="49">
        <f t="shared" si="232"/>
        <v>62</v>
      </c>
      <c r="C759" s="65" t="str">
        <f t="shared" si="227"/>
        <v>092</v>
      </c>
      <c r="D759" s="65" t="str">
        <f t="shared" si="228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8"/>
      <c r="K759" s="107"/>
      <c r="L759" s="107"/>
      <c r="M759" s="107"/>
      <c r="N759" s="197">
        <v>6210</v>
      </c>
    </row>
    <row r="760" spans="1:14" x14ac:dyDescent="0.25">
      <c r="A760" s="48">
        <f t="shared" si="231"/>
        <v>3292</v>
      </c>
      <c r="B760" s="49">
        <f t="shared" si="232"/>
        <v>72</v>
      </c>
      <c r="C760" s="65" t="str">
        <f t="shared" si="227"/>
        <v>092</v>
      </c>
      <c r="D760" s="65" t="str">
        <f t="shared" si="228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8"/>
      <c r="K760" s="107"/>
      <c r="L760" s="107"/>
      <c r="M760" s="107"/>
      <c r="N760" s="197">
        <v>7210</v>
      </c>
    </row>
    <row r="761" spans="1:14" x14ac:dyDescent="0.25">
      <c r="A761" s="48">
        <f t="shared" si="231"/>
        <v>3292</v>
      </c>
      <c r="B761" s="49">
        <f t="shared" si="232"/>
        <v>82</v>
      </c>
      <c r="C761" s="65" t="str">
        <f t="shared" si="227"/>
        <v>092</v>
      </c>
      <c r="D761" s="65" t="str">
        <f t="shared" si="228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39"/>
      <c r="K761" s="107"/>
      <c r="L761" s="107"/>
      <c r="M761" s="107"/>
      <c r="N761" s="197">
        <v>8210</v>
      </c>
    </row>
    <row r="762" spans="1:14" ht="38.25" customHeight="1" x14ac:dyDescent="0.25">
      <c r="A762" s="48">
        <f t="shared" si="231"/>
        <v>3293</v>
      </c>
      <c r="B762" s="49">
        <f t="shared" si="232"/>
        <v>32</v>
      </c>
      <c r="C762" s="65" t="str">
        <f t="shared" si="227"/>
        <v>092</v>
      </c>
      <c r="D762" s="65" t="str">
        <f t="shared" si="228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7" t="s">
        <v>156</v>
      </c>
      <c r="K762" s="107">
        <v>6000</v>
      </c>
      <c r="L762" s="107">
        <v>6000</v>
      </c>
      <c r="M762" s="107">
        <v>6000</v>
      </c>
      <c r="N762" s="197">
        <v>3210</v>
      </c>
    </row>
    <row r="763" spans="1:14" x14ac:dyDescent="0.25">
      <c r="A763" s="48">
        <f t="shared" si="231"/>
        <v>3293</v>
      </c>
      <c r="B763" s="49">
        <f t="shared" si="232"/>
        <v>49</v>
      </c>
      <c r="C763" s="65" t="str">
        <f t="shared" si="227"/>
        <v>092</v>
      </c>
      <c r="D763" s="65" t="str">
        <f t="shared" si="228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8"/>
      <c r="K763" s="107"/>
      <c r="L763" s="107"/>
      <c r="M763" s="107"/>
      <c r="N763" s="197">
        <v>4910</v>
      </c>
    </row>
    <row r="764" spans="1:14" x14ac:dyDescent="0.25">
      <c r="A764" s="48">
        <f t="shared" si="231"/>
        <v>3293</v>
      </c>
      <c r="B764" s="49">
        <f t="shared" si="232"/>
        <v>54</v>
      </c>
      <c r="C764" s="65" t="str">
        <f t="shared" si="227"/>
        <v>092</v>
      </c>
      <c r="D764" s="65" t="str">
        <f t="shared" si="228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8"/>
      <c r="K764" s="107"/>
      <c r="L764" s="107"/>
      <c r="M764" s="107"/>
      <c r="N764" s="197">
        <v>5410</v>
      </c>
    </row>
    <row r="765" spans="1:14" x14ac:dyDescent="0.25">
      <c r="A765" s="48">
        <f t="shared" si="231"/>
        <v>3293</v>
      </c>
      <c r="B765" s="49">
        <f t="shared" si="232"/>
        <v>62</v>
      </c>
      <c r="C765" s="65" t="str">
        <f t="shared" si="227"/>
        <v>092</v>
      </c>
      <c r="D765" s="65" t="str">
        <f t="shared" si="228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8"/>
      <c r="K765" s="107"/>
      <c r="L765" s="107"/>
      <c r="M765" s="107"/>
      <c r="N765" s="197">
        <v>6210</v>
      </c>
    </row>
    <row r="766" spans="1:14" x14ac:dyDescent="0.25">
      <c r="A766" s="48">
        <f t="shared" si="231"/>
        <v>3293</v>
      </c>
      <c r="B766" s="49">
        <f t="shared" si="232"/>
        <v>72</v>
      </c>
      <c r="C766" s="65" t="str">
        <f t="shared" si="227"/>
        <v>092</v>
      </c>
      <c r="D766" s="65" t="str">
        <f t="shared" si="228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8"/>
      <c r="K766" s="107"/>
      <c r="L766" s="107"/>
      <c r="M766" s="107"/>
      <c r="N766" s="197">
        <v>7210</v>
      </c>
    </row>
    <row r="767" spans="1:14" x14ac:dyDescent="0.25">
      <c r="A767" s="48">
        <f t="shared" si="231"/>
        <v>3293</v>
      </c>
      <c r="B767" s="49">
        <f t="shared" si="232"/>
        <v>82</v>
      </c>
      <c r="C767" s="65" t="str">
        <f t="shared" si="227"/>
        <v>092</v>
      </c>
      <c r="D767" s="65" t="str">
        <f t="shared" si="228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39"/>
      <c r="K767" s="107"/>
      <c r="L767" s="107"/>
      <c r="M767" s="107"/>
      <c r="N767" s="197">
        <v>8210</v>
      </c>
    </row>
    <row r="768" spans="1:14" x14ac:dyDescent="0.25">
      <c r="A768" s="48">
        <f t="shared" si="231"/>
        <v>3294</v>
      </c>
      <c r="B768" s="49">
        <f t="shared" si="232"/>
        <v>32</v>
      </c>
      <c r="C768" s="65" t="str">
        <f t="shared" si="227"/>
        <v>092</v>
      </c>
      <c r="D768" s="65" t="str">
        <f t="shared" si="228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7" t="s">
        <v>157</v>
      </c>
      <c r="K768" s="107"/>
      <c r="L768" s="107"/>
      <c r="M768" s="107"/>
      <c r="N768" s="197">
        <v>3210</v>
      </c>
    </row>
    <row r="769" spans="1:14" ht="25.5" customHeight="1" x14ac:dyDescent="0.25">
      <c r="A769" s="48">
        <f t="shared" si="231"/>
        <v>3294</v>
      </c>
      <c r="B769" s="49">
        <f t="shared" si="232"/>
        <v>49</v>
      </c>
      <c r="C769" s="65" t="str">
        <f t="shared" si="227"/>
        <v>092</v>
      </c>
      <c r="D769" s="65" t="str">
        <f t="shared" si="228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8"/>
      <c r="K769" s="107"/>
      <c r="L769" s="107"/>
      <c r="M769" s="107"/>
      <c r="N769" s="197">
        <v>4910</v>
      </c>
    </row>
    <row r="770" spans="1:14" x14ac:dyDescent="0.25">
      <c r="A770" s="48">
        <f t="shared" si="231"/>
        <v>3294</v>
      </c>
      <c r="B770" s="49">
        <f t="shared" si="232"/>
        <v>54</v>
      </c>
      <c r="C770" s="65" t="str">
        <f t="shared" si="227"/>
        <v>092</v>
      </c>
      <c r="D770" s="65" t="str">
        <f t="shared" si="228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8"/>
      <c r="K770" s="107"/>
      <c r="L770" s="107"/>
      <c r="M770" s="107"/>
      <c r="N770" s="197">
        <v>5410</v>
      </c>
    </row>
    <row r="771" spans="1:14" x14ac:dyDescent="0.25">
      <c r="A771" s="48">
        <f t="shared" si="231"/>
        <v>3294</v>
      </c>
      <c r="B771" s="49">
        <f t="shared" si="232"/>
        <v>62</v>
      </c>
      <c r="C771" s="65" t="str">
        <f t="shared" si="227"/>
        <v>092</v>
      </c>
      <c r="D771" s="65" t="str">
        <f t="shared" si="228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8"/>
      <c r="K771" s="107"/>
      <c r="L771" s="107"/>
      <c r="M771" s="107"/>
      <c r="N771" s="197">
        <v>6210</v>
      </c>
    </row>
    <row r="772" spans="1:14" x14ac:dyDescent="0.25">
      <c r="A772" s="48">
        <f t="shared" si="231"/>
        <v>3294</v>
      </c>
      <c r="B772" s="49">
        <f t="shared" si="232"/>
        <v>72</v>
      </c>
      <c r="C772" s="65" t="str">
        <f t="shared" si="227"/>
        <v>092</v>
      </c>
      <c r="D772" s="65" t="str">
        <f t="shared" si="228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8"/>
      <c r="K772" s="107"/>
      <c r="L772" s="107"/>
      <c r="M772" s="107"/>
      <c r="N772" s="197">
        <v>7210</v>
      </c>
    </row>
    <row r="773" spans="1:14" x14ac:dyDescent="0.25">
      <c r="A773" s="48">
        <f t="shared" si="231"/>
        <v>3294</v>
      </c>
      <c r="B773" s="49">
        <f t="shared" si="232"/>
        <v>82</v>
      </c>
      <c r="C773" s="65" t="str">
        <f t="shared" si="227"/>
        <v>092</v>
      </c>
      <c r="D773" s="65" t="str">
        <f t="shared" si="228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39"/>
      <c r="K773" s="107"/>
      <c r="L773" s="107"/>
      <c r="M773" s="107"/>
      <c r="N773" s="197">
        <v>8210</v>
      </c>
    </row>
    <row r="774" spans="1:14" x14ac:dyDescent="0.25">
      <c r="A774" s="48">
        <f t="shared" si="231"/>
        <v>3295</v>
      </c>
      <c r="B774" s="49">
        <f t="shared" si="232"/>
        <v>32</v>
      </c>
      <c r="C774" s="65" t="str">
        <f t="shared" si="227"/>
        <v>092</v>
      </c>
      <c r="D774" s="65" t="str">
        <f t="shared" si="228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7" t="s">
        <v>158</v>
      </c>
      <c r="K774" s="107">
        <v>100</v>
      </c>
      <c r="L774" s="107">
        <v>100</v>
      </c>
      <c r="M774" s="107">
        <v>100</v>
      </c>
      <c r="N774" s="197">
        <v>3210</v>
      </c>
    </row>
    <row r="775" spans="1:14" ht="25.5" customHeight="1" x14ac:dyDescent="0.25">
      <c r="A775" s="48">
        <f t="shared" si="231"/>
        <v>3295</v>
      </c>
      <c r="B775" s="49">
        <f t="shared" si="232"/>
        <v>49</v>
      </c>
      <c r="C775" s="65" t="str">
        <f t="shared" si="227"/>
        <v>092</v>
      </c>
      <c r="D775" s="65" t="str">
        <f t="shared" si="228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8"/>
      <c r="K775" s="107"/>
      <c r="L775" s="107"/>
      <c r="M775" s="107"/>
      <c r="N775" s="197">
        <v>4910</v>
      </c>
    </row>
    <row r="776" spans="1:14" x14ac:dyDescent="0.25">
      <c r="A776" s="48">
        <f t="shared" si="231"/>
        <v>3295</v>
      </c>
      <c r="B776" s="49">
        <f t="shared" si="232"/>
        <v>54</v>
      </c>
      <c r="C776" s="65" t="str">
        <f t="shared" si="227"/>
        <v>092</v>
      </c>
      <c r="D776" s="65" t="str">
        <f t="shared" si="228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8"/>
      <c r="K776" s="107">
        <v>20500</v>
      </c>
      <c r="L776" s="107">
        <v>20500</v>
      </c>
      <c r="M776" s="107">
        <v>20500</v>
      </c>
      <c r="N776" s="197">
        <v>5410</v>
      </c>
    </row>
    <row r="777" spans="1:14" x14ac:dyDescent="0.25">
      <c r="A777" s="48">
        <f t="shared" si="231"/>
        <v>3295</v>
      </c>
      <c r="B777" s="49">
        <f t="shared" si="232"/>
        <v>62</v>
      </c>
      <c r="C777" s="65" t="str">
        <f t="shared" si="227"/>
        <v>092</v>
      </c>
      <c r="D777" s="65" t="str">
        <f t="shared" si="228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8"/>
      <c r="K777" s="107"/>
      <c r="L777" s="107"/>
      <c r="M777" s="107"/>
      <c r="N777" s="197">
        <v>6210</v>
      </c>
    </row>
    <row r="778" spans="1:14" x14ac:dyDescent="0.25">
      <c r="A778" s="48">
        <f t="shared" si="231"/>
        <v>3295</v>
      </c>
      <c r="B778" s="49">
        <f t="shared" si="232"/>
        <v>72</v>
      </c>
      <c r="C778" s="65" t="str">
        <f t="shared" si="227"/>
        <v>092</v>
      </c>
      <c r="D778" s="65" t="str">
        <f t="shared" si="228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8"/>
      <c r="K778" s="107"/>
      <c r="L778" s="107"/>
      <c r="M778" s="107"/>
      <c r="N778" s="197">
        <v>7210</v>
      </c>
    </row>
    <row r="779" spans="1:14" x14ac:dyDescent="0.25">
      <c r="A779" s="48">
        <f t="shared" si="231"/>
        <v>3295</v>
      </c>
      <c r="B779" s="49">
        <f t="shared" si="232"/>
        <v>82</v>
      </c>
      <c r="C779" s="65" t="str">
        <f t="shared" si="227"/>
        <v>092</v>
      </c>
      <c r="D779" s="65" t="str">
        <f t="shared" si="228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39"/>
      <c r="K779" s="107"/>
      <c r="L779" s="107"/>
      <c r="M779" s="107"/>
      <c r="N779" s="197">
        <v>8210</v>
      </c>
    </row>
    <row r="780" spans="1:14" x14ac:dyDescent="0.25">
      <c r="A780" s="48">
        <f t="shared" si="231"/>
        <v>3296</v>
      </c>
      <c r="B780" s="49">
        <f t="shared" si="232"/>
        <v>32</v>
      </c>
      <c r="C780" s="65" t="str">
        <f t="shared" si="227"/>
        <v>092</v>
      </c>
      <c r="D780" s="65" t="str">
        <f t="shared" si="228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7" t="s">
        <v>230</v>
      </c>
      <c r="K780" s="107"/>
      <c r="L780" s="107"/>
      <c r="M780" s="107"/>
      <c r="N780" s="197">
        <v>3210</v>
      </c>
    </row>
    <row r="781" spans="1:14" x14ac:dyDescent="0.25">
      <c r="A781" s="48">
        <f t="shared" si="231"/>
        <v>3296</v>
      </c>
      <c r="B781" s="49">
        <f t="shared" si="232"/>
        <v>49</v>
      </c>
      <c r="C781" s="65" t="str">
        <f t="shared" si="227"/>
        <v>092</v>
      </c>
      <c r="D781" s="65" t="str">
        <f t="shared" si="228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8"/>
      <c r="K781" s="107"/>
      <c r="L781" s="107"/>
      <c r="M781" s="107"/>
      <c r="N781" s="197">
        <v>4910</v>
      </c>
    </row>
    <row r="782" spans="1:14" x14ac:dyDescent="0.25">
      <c r="A782" s="48">
        <f t="shared" si="231"/>
        <v>3296</v>
      </c>
      <c r="B782" s="49">
        <f t="shared" si="232"/>
        <v>54</v>
      </c>
      <c r="C782" s="65" t="str">
        <f t="shared" ref="C782:C828" si="235">IF(H782&gt;0,LEFT(E782,3),"  ")</f>
        <v>092</v>
      </c>
      <c r="D782" s="65" t="str">
        <f t="shared" ref="D782:D828" si="236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8"/>
      <c r="K782" s="107">
        <v>35000</v>
      </c>
      <c r="L782" s="107"/>
      <c r="M782" s="107"/>
      <c r="N782" s="197">
        <v>5410</v>
      </c>
    </row>
    <row r="783" spans="1:14" x14ac:dyDescent="0.25">
      <c r="A783" s="48">
        <f t="shared" si="231"/>
        <v>3296</v>
      </c>
      <c r="B783" s="49">
        <f t="shared" si="232"/>
        <v>62</v>
      </c>
      <c r="C783" s="65" t="str">
        <f t="shared" si="235"/>
        <v>092</v>
      </c>
      <c r="D783" s="65" t="str">
        <f t="shared" si="236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8"/>
      <c r="K783" s="107"/>
      <c r="L783" s="107"/>
      <c r="M783" s="107"/>
      <c r="N783" s="197">
        <v>6210</v>
      </c>
    </row>
    <row r="784" spans="1:14" x14ac:dyDescent="0.25">
      <c r="A784" s="48">
        <f t="shared" si="231"/>
        <v>3296</v>
      </c>
      <c r="B784" s="49">
        <f t="shared" si="232"/>
        <v>72</v>
      </c>
      <c r="C784" s="65" t="str">
        <f t="shared" si="235"/>
        <v>092</v>
      </c>
      <c r="D784" s="65" t="str">
        <f t="shared" si="236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8"/>
      <c r="K784" s="107"/>
      <c r="L784" s="107"/>
      <c r="M784" s="107"/>
      <c r="N784" s="197">
        <v>7210</v>
      </c>
    </row>
    <row r="785" spans="1:14" x14ac:dyDescent="0.25">
      <c r="A785" s="48">
        <f t="shared" ref="A785:A786" si="237">G785</f>
        <v>3296</v>
      </c>
      <c r="B785" s="49">
        <f t="shared" si="232"/>
        <v>82</v>
      </c>
      <c r="C785" s="65" t="str">
        <f t="shared" si="235"/>
        <v>092</v>
      </c>
      <c r="D785" s="65" t="str">
        <f t="shared" si="236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39"/>
      <c r="K785" s="107"/>
      <c r="L785" s="107"/>
      <c r="M785" s="107"/>
      <c r="N785" s="197">
        <v>8210</v>
      </c>
    </row>
    <row r="786" spans="1:14" ht="15" customHeight="1" x14ac:dyDescent="0.25">
      <c r="A786" s="48">
        <f t="shared" si="237"/>
        <v>3299</v>
      </c>
      <c r="B786" s="49">
        <f t="shared" si="232"/>
        <v>32</v>
      </c>
      <c r="C786" s="65" t="str">
        <f t="shared" si="235"/>
        <v>092</v>
      </c>
      <c r="D786" s="65" t="str">
        <f t="shared" si="236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7" t="s">
        <v>154</v>
      </c>
      <c r="K786" s="107">
        <v>17800</v>
      </c>
      <c r="L786" s="107">
        <v>7800</v>
      </c>
      <c r="M786" s="107">
        <v>7800</v>
      </c>
      <c r="N786" s="197">
        <v>3210</v>
      </c>
    </row>
    <row r="787" spans="1:14" ht="25.5" customHeight="1" x14ac:dyDescent="0.25">
      <c r="A787" s="48">
        <f>G787</f>
        <v>3299</v>
      </c>
      <c r="B787" s="49">
        <f t="shared" si="232"/>
        <v>49</v>
      </c>
      <c r="C787" s="65" t="str">
        <f t="shared" si="235"/>
        <v>092</v>
      </c>
      <c r="D787" s="65" t="str">
        <f t="shared" si="236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8"/>
      <c r="K787" s="107"/>
      <c r="L787" s="107"/>
      <c r="M787" s="107"/>
      <c r="N787" s="197">
        <v>4910</v>
      </c>
    </row>
    <row r="788" spans="1:14" x14ac:dyDescent="0.25">
      <c r="A788" s="48">
        <f t="shared" ref="A788:A792" si="238">G788</f>
        <v>3299</v>
      </c>
      <c r="B788" s="49">
        <f t="shared" si="232"/>
        <v>54</v>
      </c>
      <c r="C788" s="65" t="str">
        <f t="shared" si="235"/>
        <v>092</v>
      </c>
      <c r="D788" s="65" t="str">
        <f t="shared" si="236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8"/>
      <c r="K788" s="107">
        <v>10000</v>
      </c>
      <c r="L788" s="107"/>
      <c r="M788" s="107"/>
      <c r="N788" s="197">
        <v>5410</v>
      </c>
    </row>
    <row r="789" spans="1:14" x14ac:dyDescent="0.25">
      <c r="A789" s="48">
        <f t="shared" si="238"/>
        <v>3299</v>
      </c>
      <c r="B789" s="49">
        <f t="shared" si="232"/>
        <v>62</v>
      </c>
      <c r="C789" s="65" t="str">
        <f t="shared" si="235"/>
        <v>092</v>
      </c>
      <c r="D789" s="65" t="str">
        <f t="shared" si="236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8"/>
      <c r="K789" s="107"/>
      <c r="L789" s="107"/>
      <c r="M789" s="107"/>
      <c r="N789" s="197">
        <v>6210</v>
      </c>
    </row>
    <row r="790" spans="1:14" x14ac:dyDescent="0.25">
      <c r="A790" s="48">
        <f t="shared" si="238"/>
        <v>3299</v>
      </c>
      <c r="B790" s="49">
        <f t="shared" si="232"/>
        <v>72</v>
      </c>
      <c r="C790" s="65" t="str">
        <f t="shared" si="235"/>
        <v>092</v>
      </c>
      <c r="D790" s="65" t="str">
        <f t="shared" si="236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8"/>
      <c r="K790" s="107"/>
      <c r="L790" s="107"/>
      <c r="M790" s="107"/>
      <c r="N790" s="197">
        <v>7210</v>
      </c>
    </row>
    <row r="791" spans="1:14" x14ac:dyDescent="0.25">
      <c r="A791" s="48">
        <f t="shared" si="238"/>
        <v>3299</v>
      </c>
      <c r="B791" s="49">
        <f t="shared" si="232"/>
        <v>82</v>
      </c>
      <c r="C791" s="65" t="str">
        <f t="shared" si="235"/>
        <v>092</v>
      </c>
      <c r="D791" s="65" t="str">
        <f t="shared" si="236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39"/>
      <c r="K791" s="107"/>
      <c r="L791" s="107"/>
      <c r="M791" s="107"/>
      <c r="N791" s="197">
        <v>8210</v>
      </c>
    </row>
    <row r="792" spans="1:14" x14ac:dyDescent="0.25">
      <c r="A792" s="48">
        <f t="shared" si="238"/>
        <v>34</v>
      </c>
      <c r="B792" s="49" t="str">
        <f t="shared" si="232"/>
        <v xml:space="preserve"> </v>
      </c>
      <c r="C792" s="65" t="str">
        <f t="shared" si="235"/>
        <v xml:space="preserve">  </v>
      </c>
      <c r="D792" s="65" t="str">
        <f t="shared" si="236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9">SUM(K793,K800)</f>
        <v>40000</v>
      </c>
      <c r="L792" s="69">
        <f t="shared" ref="L792" si="240">SUM(L793,L800)</f>
        <v>0</v>
      </c>
      <c r="M792" s="69">
        <f t="shared" ref="M792" si="241">SUM(M793,M800)</f>
        <v>0</v>
      </c>
      <c r="N792" s="197"/>
    </row>
    <row r="793" spans="1:14" x14ac:dyDescent="0.25">
      <c r="A793" s="48">
        <f>G793</f>
        <v>342</v>
      </c>
      <c r="B793" s="49" t="str">
        <f t="shared" si="232"/>
        <v xml:space="preserve"> </v>
      </c>
      <c r="C793" s="65" t="str">
        <f t="shared" si="235"/>
        <v xml:space="preserve">  </v>
      </c>
      <c r="D793" s="65" t="str">
        <f t="shared" si="236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2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customHeight="1" x14ac:dyDescent="0.25">
      <c r="A794" s="48">
        <f>G794</f>
        <v>3423</v>
      </c>
      <c r="B794" s="49">
        <f t="shared" si="232"/>
        <v>32</v>
      </c>
      <c r="C794" s="65" t="str">
        <f t="shared" si="235"/>
        <v>092</v>
      </c>
      <c r="D794" s="65" t="str">
        <f t="shared" si="236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7" t="s">
        <v>232</v>
      </c>
      <c r="K794" s="107"/>
      <c r="L794" s="107"/>
      <c r="M794" s="107"/>
      <c r="N794" s="197">
        <v>3210</v>
      </c>
    </row>
    <row r="795" spans="1:14" ht="38.25" customHeight="1" x14ac:dyDescent="0.25">
      <c r="A795" s="48">
        <f>G795</f>
        <v>3423</v>
      </c>
      <c r="B795" s="49">
        <f t="shared" si="232"/>
        <v>49</v>
      </c>
      <c r="C795" s="65" t="str">
        <f t="shared" si="235"/>
        <v>092</v>
      </c>
      <c r="D795" s="65" t="str">
        <f t="shared" si="236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8"/>
      <c r="K795" s="107"/>
      <c r="L795" s="107"/>
      <c r="M795" s="107"/>
      <c r="N795" s="197">
        <v>4910</v>
      </c>
    </row>
    <row r="796" spans="1:14" x14ac:dyDescent="0.25">
      <c r="A796" s="48">
        <f t="shared" ref="A796:A859" si="243">G796</f>
        <v>3423</v>
      </c>
      <c r="B796" s="49">
        <f t="shared" si="232"/>
        <v>54</v>
      </c>
      <c r="C796" s="65" t="str">
        <f t="shared" si="235"/>
        <v>092</v>
      </c>
      <c r="D796" s="65" t="str">
        <f t="shared" si="236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8"/>
      <c r="K796" s="107"/>
      <c r="L796" s="107"/>
      <c r="M796" s="107"/>
      <c r="N796" s="197">
        <v>5410</v>
      </c>
    </row>
    <row r="797" spans="1:14" x14ac:dyDescent="0.25">
      <c r="A797" s="48">
        <f t="shared" si="243"/>
        <v>3423</v>
      </c>
      <c r="B797" s="49">
        <f t="shared" si="232"/>
        <v>62</v>
      </c>
      <c r="C797" s="65" t="str">
        <f t="shared" si="235"/>
        <v>092</v>
      </c>
      <c r="D797" s="65" t="str">
        <f t="shared" si="236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8"/>
      <c r="K797" s="107"/>
      <c r="L797" s="107"/>
      <c r="M797" s="107"/>
      <c r="N797" s="197">
        <v>6210</v>
      </c>
    </row>
    <row r="798" spans="1:14" x14ac:dyDescent="0.25">
      <c r="A798" s="48">
        <f t="shared" si="243"/>
        <v>3423</v>
      </c>
      <c r="B798" s="49">
        <f t="shared" si="232"/>
        <v>72</v>
      </c>
      <c r="C798" s="65" t="str">
        <f t="shared" si="235"/>
        <v>092</v>
      </c>
      <c r="D798" s="65" t="str">
        <f t="shared" si="236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8"/>
      <c r="K798" s="107"/>
      <c r="L798" s="107"/>
      <c r="M798" s="107"/>
      <c r="N798" s="197">
        <v>7210</v>
      </c>
    </row>
    <row r="799" spans="1:14" x14ac:dyDescent="0.25">
      <c r="A799" s="48">
        <f t="shared" si="243"/>
        <v>3423</v>
      </c>
      <c r="B799" s="49">
        <f t="shared" si="232"/>
        <v>82</v>
      </c>
      <c r="C799" s="65" t="str">
        <f t="shared" si="235"/>
        <v>092</v>
      </c>
      <c r="D799" s="65" t="str">
        <f t="shared" si="236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39"/>
      <c r="K799" s="107"/>
      <c r="L799" s="107"/>
      <c r="M799" s="107"/>
      <c r="N799" s="197">
        <v>8210</v>
      </c>
    </row>
    <row r="800" spans="1:14" x14ac:dyDescent="0.25">
      <c r="A800" s="48">
        <f t="shared" si="243"/>
        <v>343</v>
      </c>
      <c r="B800" s="49" t="str">
        <f t="shared" si="232"/>
        <v xml:space="preserve"> </v>
      </c>
      <c r="C800" s="65" t="str">
        <f t="shared" si="235"/>
        <v xml:space="preserve">  </v>
      </c>
      <c r="D800" s="65" t="str">
        <f t="shared" si="236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4">SUM(K801:K824)</f>
        <v>40000</v>
      </c>
      <c r="L800" s="69">
        <f>SUM(L801:L824)</f>
        <v>0</v>
      </c>
      <c r="M800" s="69">
        <f>SUM(M801:M824)</f>
        <v>0</v>
      </c>
      <c r="N800" s="197"/>
    </row>
    <row r="801" spans="1:14" ht="15" customHeight="1" x14ac:dyDescent="0.25">
      <c r="A801" s="48">
        <f t="shared" si="243"/>
        <v>3431</v>
      </c>
      <c r="B801" s="49">
        <f t="shared" si="232"/>
        <v>32</v>
      </c>
      <c r="C801" s="65" t="str">
        <f t="shared" si="235"/>
        <v>092</v>
      </c>
      <c r="D801" s="65" t="str">
        <f t="shared" si="236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7" t="s">
        <v>161</v>
      </c>
      <c r="K801" s="107"/>
      <c r="L801" s="107"/>
      <c r="M801" s="107"/>
      <c r="N801" s="197">
        <v>3210</v>
      </c>
    </row>
    <row r="802" spans="1:14" x14ac:dyDescent="0.25">
      <c r="A802" s="48">
        <f t="shared" si="243"/>
        <v>3431</v>
      </c>
      <c r="B802" s="49">
        <f t="shared" si="232"/>
        <v>49</v>
      </c>
      <c r="C802" s="65" t="str">
        <f t="shared" si="235"/>
        <v>092</v>
      </c>
      <c r="D802" s="65" t="str">
        <f t="shared" si="236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8"/>
      <c r="K802" s="107"/>
      <c r="L802" s="107"/>
      <c r="M802" s="107"/>
      <c r="N802" s="197">
        <v>4910</v>
      </c>
    </row>
    <row r="803" spans="1:14" ht="25.5" customHeight="1" x14ac:dyDescent="0.25">
      <c r="A803" s="48">
        <f t="shared" si="243"/>
        <v>3431</v>
      </c>
      <c r="B803" s="49">
        <f t="shared" si="232"/>
        <v>54</v>
      </c>
      <c r="C803" s="65" t="str">
        <f t="shared" si="235"/>
        <v>092</v>
      </c>
      <c r="D803" s="65" t="str">
        <f t="shared" si="236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8"/>
      <c r="K803" s="107"/>
      <c r="L803" s="107"/>
      <c r="M803" s="107"/>
      <c r="N803" s="197">
        <v>5410</v>
      </c>
    </row>
    <row r="804" spans="1:14" x14ac:dyDescent="0.25">
      <c r="A804" s="48">
        <f t="shared" si="243"/>
        <v>3431</v>
      </c>
      <c r="B804" s="49">
        <f t="shared" si="232"/>
        <v>62</v>
      </c>
      <c r="C804" s="65" t="str">
        <f t="shared" si="235"/>
        <v>092</v>
      </c>
      <c r="D804" s="65" t="str">
        <f t="shared" si="236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8"/>
      <c r="K804" s="107"/>
      <c r="L804" s="107"/>
      <c r="M804" s="107"/>
      <c r="N804" s="197">
        <v>6210</v>
      </c>
    </row>
    <row r="805" spans="1:14" x14ac:dyDescent="0.25">
      <c r="A805" s="48">
        <f t="shared" si="243"/>
        <v>3431</v>
      </c>
      <c r="B805" s="49">
        <f t="shared" ref="B805:B868" si="245">IF(H805&gt;0,F805," ")</f>
        <v>72</v>
      </c>
      <c r="C805" s="65" t="str">
        <f t="shared" si="235"/>
        <v>092</v>
      </c>
      <c r="D805" s="65" t="str">
        <f t="shared" si="236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8"/>
      <c r="K805" s="107"/>
      <c r="L805" s="107"/>
      <c r="M805" s="107"/>
      <c r="N805" s="197">
        <v>7210</v>
      </c>
    </row>
    <row r="806" spans="1:14" x14ac:dyDescent="0.25">
      <c r="A806" s="48">
        <f t="shared" si="243"/>
        <v>3431</v>
      </c>
      <c r="B806" s="49">
        <f t="shared" si="245"/>
        <v>82</v>
      </c>
      <c r="C806" s="65" t="str">
        <f t="shared" si="235"/>
        <v>092</v>
      </c>
      <c r="D806" s="65" t="str">
        <f t="shared" si="236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39"/>
      <c r="K806" s="107"/>
      <c r="L806" s="107"/>
      <c r="M806" s="107"/>
      <c r="N806" s="197">
        <v>8210</v>
      </c>
    </row>
    <row r="807" spans="1:14" ht="15" customHeight="1" x14ac:dyDescent="0.25">
      <c r="A807" s="48">
        <f t="shared" si="243"/>
        <v>3432</v>
      </c>
      <c r="B807" s="49">
        <f t="shared" si="245"/>
        <v>32</v>
      </c>
      <c r="C807" s="65" t="str">
        <f t="shared" si="235"/>
        <v>092</v>
      </c>
      <c r="D807" s="65" t="str">
        <f t="shared" si="236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7" t="s">
        <v>162</v>
      </c>
      <c r="K807" s="107"/>
      <c r="L807" s="107"/>
      <c r="M807" s="107"/>
      <c r="N807" s="197">
        <v>3210</v>
      </c>
    </row>
    <row r="808" spans="1:14" x14ac:dyDescent="0.25">
      <c r="A808" s="48">
        <f t="shared" si="243"/>
        <v>3432</v>
      </c>
      <c r="B808" s="49">
        <f t="shared" si="245"/>
        <v>49</v>
      </c>
      <c r="C808" s="65" t="str">
        <f t="shared" si="235"/>
        <v>092</v>
      </c>
      <c r="D808" s="65" t="str">
        <f t="shared" si="236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8"/>
      <c r="K808" s="107"/>
      <c r="L808" s="107"/>
      <c r="M808" s="107"/>
      <c r="N808" s="197">
        <v>4910</v>
      </c>
    </row>
    <row r="809" spans="1:14" ht="25.5" customHeight="1" x14ac:dyDescent="0.25">
      <c r="A809" s="48">
        <f t="shared" si="243"/>
        <v>3432</v>
      </c>
      <c r="B809" s="49">
        <f t="shared" si="245"/>
        <v>54</v>
      </c>
      <c r="C809" s="65" t="str">
        <f t="shared" si="235"/>
        <v>092</v>
      </c>
      <c r="D809" s="65" t="str">
        <f t="shared" si="236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8"/>
      <c r="K809" s="107"/>
      <c r="L809" s="107"/>
      <c r="M809" s="107"/>
      <c r="N809" s="197">
        <v>5410</v>
      </c>
    </row>
    <row r="810" spans="1:14" x14ac:dyDescent="0.25">
      <c r="A810" s="48">
        <f t="shared" si="243"/>
        <v>3432</v>
      </c>
      <c r="B810" s="49">
        <f t="shared" si="245"/>
        <v>62</v>
      </c>
      <c r="C810" s="65" t="str">
        <f t="shared" si="235"/>
        <v>092</v>
      </c>
      <c r="D810" s="65" t="str">
        <f t="shared" si="236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8"/>
      <c r="K810" s="107"/>
      <c r="L810" s="107"/>
      <c r="M810" s="107"/>
      <c r="N810" s="197">
        <v>6210</v>
      </c>
    </row>
    <row r="811" spans="1:14" x14ac:dyDescent="0.25">
      <c r="A811" s="48">
        <f t="shared" si="243"/>
        <v>3432</v>
      </c>
      <c r="B811" s="49">
        <f t="shared" si="245"/>
        <v>72</v>
      </c>
      <c r="C811" s="65" t="str">
        <f t="shared" si="235"/>
        <v>092</v>
      </c>
      <c r="D811" s="65" t="str">
        <f t="shared" si="236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8"/>
      <c r="K811" s="107"/>
      <c r="L811" s="107"/>
      <c r="M811" s="107"/>
      <c r="N811" s="197">
        <v>7210</v>
      </c>
    </row>
    <row r="812" spans="1:14" x14ac:dyDescent="0.25">
      <c r="A812" s="48">
        <f t="shared" si="243"/>
        <v>3432</v>
      </c>
      <c r="B812" s="49">
        <f t="shared" si="245"/>
        <v>82</v>
      </c>
      <c r="C812" s="65" t="str">
        <f t="shared" si="235"/>
        <v>092</v>
      </c>
      <c r="D812" s="65" t="str">
        <f t="shared" si="236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39"/>
      <c r="K812" s="107"/>
      <c r="L812" s="107"/>
      <c r="M812" s="107"/>
      <c r="N812" s="197">
        <v>8210</v>
      </c>
    </row>
    <row r="813" spans="1:14" x14ac:dyDescent="0.25">
      <c r="A813" s="48">
        <f t="shared" si="243"/>
        <v>3433</v>
      </c>
      <c r="B813" s="49">
        <f t="shared" si="245"/>
        <v>32</v>
      </c>
      <c r="C813" s="65" t="str">
        <f t="shared" si="235"/>
        <v>092</v>
      </c>
      <c r="D813" s="65" t="str">
        <f t="shared" si="236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7" t="s">
        <v>177</v>
      </c>
      <c r="K813" s="107"/>
      <c r="L813" s="107"/>
      <c r="M813" s="107"/>
      <c r="N813" s="197">
        <v>3210</v>
      </c>
    </row>
    <row r="814" spans="1:14" x14ac:dyDescent="0.25">
      <c r="A814" s="48">
        <f t="shared" si="243"/>
        <v>3433</v>
      </c>
      <c r="B814" s="49">
        <f t="shared" si="245"/>
        <v>49</v>
      </c>
      <c r="C814" s="65" t="str">
        <f t="shared" si="235"/>
        <v>092</v>
      </c>
      <c r="D814" s="65" t="str">
        <f t="shared" si="236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8"/>
      <c r="K814" s="107"/>
      <c r="L814" s="107"/>
      <c r="M814" s="107"/>
      <c r="N814" s="197">
        <v>4910</v>
      </c>
    </row>
    <row r="815" spans="1:14" x14ac:dyDescent="0.25">
      <c r="A815" s="48">
        <f t="shared" si="243"/>
        <v>3433</v>
      </c>
      <c r="B815" s="49">
        <f t="shared" si="245"/>
        <v>54</v>
      </c>
      <c r="C815" s="65" t="str">
        <f t="shared" si="235"/>
        <v>092</v>
      </c>
      <c r="D815" s="65" t="str">
        <f t="shared" si="236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8"/>
      <c r="K815" s="107">
        <v>40000</v>
      </c>
      <c r="L815" s="107"/>
      <c r="M815" s="107"/>
      <c r="N815" s="197">
        <v>5410</v>
      </c>
    </row>
    <row r="816" spans="1:14" ht="25.5" customHeight="1" x14ac:dyDescent="0.25">
      <c r="A816" s="48">
        <f t="shared" si="243"/>
        <v>3433</v>
      </c>
      <c r="B816" s="49">
        <f t="shared" si="245"/>
        <v>62</v>
      </c>
      <c r="C816" s="65" t="str">
        <f t="shared" si="235"/>
        <v>092</v>
      </c>
      <c r="D816" s="65" t="str">
        <f t="shared" si="236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8"/>
      <c r="K816" s="107"/>
      <c r="L816" s="107"/>
      <c r="M816" s="107"/>
      <c r="N816" s="197">
        <v>6210</v>
      </c>
    </row>
    <row r="817" spans="1:14" x14ac:dyDescent="0.25">
      <c r="A817" s="48">
        <f t="shared" si="243"/>
        <v>3433</v>
      </c>
      <c r="B817" s="49">
        <f t="shared" si="245"/>
        <v>72</v>
      </c>
      <c r="C817" s="65" t="str">
        <f t="shared" si="235"/>
        <v>092</v>
      </c>
      <c r="D817" s="65" t="str">
        <f t="shared" si="236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8"/>
      <c r="K817" s="107"/>
      <c r="L817" s="107"/>
      <c r="M817" s="107"/>
      <c r="N817" s="197">
        <v>7210</v>
      </c>
    </row>
    <row r="818" spans="1:14" x14ac:dyDescent="0.25">
      <c r="A818" s="48">
        <f t="shared" si="243"/>
        <v>3433</v>
      </c>
      <c r="B818" s="49">
        <f t="shared" si="245"/>
        <v>82</v>
      </c>
      <c r="C818" s="65" t="str">
        <f t="shared" si="235"/>
        <v>092</v>
      </c>
      <c r="D818" s="65" t="str">
        <f t="shared" si="236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39"/>
      <c r="K818" s="107"/>
      <c r="L818" s="107"/>
      <c r="M818" s="107"/>
      <c r="N818" s="197">
        <v>8210</v>
      </c>
    </row>
    <row r="819" spans="1:14" ht="15" customHeight="1" x14ac:dyDescent="0.25">
      <c r="A819" s="48">
        <f t="shared" si="243"/>
        <v>3434</v>
      </c>
      <c r="B819" s="49">
        <f t="shared" si="245"/>
        <v>32</v>
      </c>
      <c r="C819" s="65" t="str">
        <f t="shared" si="235"/>
        <v>092</v>
      </c>
      <c r="D819" s="65" t="str">
        <f t="shared" si="236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7" t="s">
        <v>199</v>
      </c>
      <c r="K819" s="107"/>
      <c r="L819" s="107"/>
      <c r="M819" s="107"/>
      <c r="N819" s="197">
        <v>3210</v>
      </c>
    </row>
    <row r="820" spans="1:14" x14ac:dyDescent="0.25">
      <c r="A820" s="48">
        <f t="shared" si="243"/>
        <v>3434</v>
      </c>
      <c r="B820" s="49">
        <f t="shared" si="245"/>
        <v>49</v>
      </c>
      <c r="C820" s="65" t="str">
        <f t="shared" si="235"/>
        <v>092</v>
      </c>
      <c r="D820" s="65" t="str">
        <f t="shared" si="236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8"/>
      <c r="K820" s="107"/>
      <c r="L820" s="107"/>
      <c r="M820" s="107"/>
      <c r="N820" s="197">
        <v>4910</v>
      </c>
    </row>
    <row r="821" spans="1:14" x14ac:dyDescent="0.25">
      <c r="A821" s="48">
        <f t="shared" si="243"/>
        <v>3434</v>
      </c>
      <c r="B821" s="49">
        <f t="shared" si="245"/>
        <v>54</v>
      </c>
      <c r="C821" s="65" t="str">
        <f t="shared" si="235"/>
        <v>092</v>
      </c>
      <c r="D821" s="65" t="str">
        <f t="shared" si="236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8"/>
      <c r="K821" s="107"/>
      <c r="L821" s="107"/>
      <c r="M821" s="107"/>
      <c r="N821" s="197">
        <v>5410</v>
      </c>
    </row>
    <row r="822" spans="1:14" ht="25.5" customHeight="1" x14ac:dyDescent="0.25">
      <c r="A822" s="48">
        <f>G822</f>
        <v>3434</v>
      </c>
      <c r="B822" s="49">
        <f t="shared" si="245"/>
        <v>62</v>
      </c>
      <c r="C822" s="65" t="str">
        <f t="shared" si="235"/>
        <v>092</v>
      </c>
      <c r="D822" s="65" t="str">
        <f t="shared" si="236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8"/>
      <c r="K822" s="107"/>
      <c r="L822" s="107"/>
      <c r="M822" s="107"/>
      <c r="N822" s="197">
        <v>6210</v>
      </c>
    </row>
    <row r="823" spans="1:14" x14ac:dyDescent="0.25">
      <c r="A823" s="48">
        <f t="shared" ref="A823:A827" si="246">G823</f>
        <v>3434</v>
      </c>
      <c r="B823" s="49">
        <f t="shared" si="245"/>
        <v>72</v>
      </c>
      <c r="C823" s="65" t="str">
        <f t="shared" si="235"/>
        <v>092</v>
      </c>
      <c r="D823" s="65" t="str">
        <f t="shared" si="236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8"/>
      <c r="K823" s="107"/>
      <c r="L823" s="107"/>
      <c r="M823" s="107"/>
      <c r="N823" s="197">
        <v>7210</v>
      </c>
    </row>
    <row r="824" spans="1:14" x14ac:dyDescent="0.25">
      <c r="A824" s="48">
        <f t="shared" si="246"/>
        <v>3434</v>
      </c>
      <c r="B824" s="49">
        <f t="shared" si="245"/>
        <v>82</v>
      </c>
      <c r="C824" s="65" t="str">
        <f t="shared" si="235"/>
        <v>092</v>
      </c>
      <c r="D824" s="65" t="str">
        <f t="shared" si="236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39"/>
      <c r="K824" s="107"/>
      <c r="L824" s="107"/>
      <c r="M824" s="107"/>
      <c r="N824" s="197">
        <v>8210</v>
      </c>
    </row>
    <row r="825" spans="1:14" x14ac:dyDescent="0.25">
      <c r="A825" s="48">
        <f t="shared" si="246"/>
        <v>35</v>
      </c>
      <c r="B825" s="49" t="str">
        <f t="shared" si="245"/>
        <v xml:space="preserve"> </v>
      </c>
      <c r="C825" s="65" t="str">
        <f t="shared" si="235"/>
        <v xml:space="preserve">  </v>
      </c>
      <c r="D825" s="65" t="str">
        <f t="shared" si="236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7">SUM(K826)</f>
        <v>0</v>
      </c>
      <c r="L825" s="69">
        <f t="shared" ref="L825:M825" si="248">SUM(L826)</f>
        <v>0</v>
      </c>
      <c r="M825" s="69">
        <f t="shared" si="248"/>
        <v>0</v>
      </c>
      <c r="N825" s="197"/>
    </row>
    <row r="826" spans="1:14" ht="38.25" x14ac:dyDescent="0.25">
      <c r="A826" s="48">
        <f t="shared" si="246"/>
        <v>353</v>
      </c>
      <c r="B826" s="49" t="str">
        <f t="shared" si="245"/>
        <v xml:space="preserve"> </v>
      </c>
      <c r="C826" s="65" t="str">
        <f t="shared" si="235"/>
        <v xml:space="preserve">  </v>
      </c>
      <c r="D826" s="65" t="str">
        <f t="shared" si="236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9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customHeight="1" x14ac:dyDescent="0.25">
      <c r="A827" s="48">
        <f t="shared" si="246"/>
        <v>3531</v>
      </c>
      <c r="B827" s="49">
        <f t="shared" si="245"/>
        <v>32</v>
      </c>
      <c r="C827" s="65" t="str">
        <f t="shared" si="235"/>
        <v>092</v>
      </c>
      <c r="D827" s="65" t="str">
        <f t="shared" si="236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7" t="s">
        <v>234</v>
      </c>
      <c r="K827" s="107"/>
      <c r="L827" s="107"/>
      <c r="M827" s="107"/>
      <c r="N827" s="197">
        <v>3210</v>
      </c>
    </row>
    <row r="828" spans="1:14" x14ac:dyDescent="0.25">
      <c r="A828" s="48">
        <f t="shared" si="243"/>
        <v>3531</v>
      </c>
      <c r="B828" s="49">
        <f t="shared" si="245"/>
        <v>49</v>
      </c>
      <c r="C828" s="65" t="str">
        <f t="shared" si="235"/>
        <v>092</v>
      </c>
      <c r="D828" s="65" t="str">
        <f t="shared" si="236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8"/>
      <c r="K828" s="107"/>
      <c r="L828" s="107"/>
      <c r="M828" s="107"/>
      <c r="N828" s="197">
        <v>4910</v>
      </c>
    </row>
    <row r="829" spans="1:14" ht="38.25" customHeight="1" x14ac:dyDescent="0.25">
      <c r="A829" s="66" t="s">
        <v>204</v>
      </c>
      <c r="B829" s="49">
        <f t="shared" si="245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8"/>
      <c r="K829" s="107"/>
      <c r="L829" s="107"/>
      <c r="M829" s="107"/>
      <c r="N829" s="197">
        <v>5410</v>
      </c>
    </row>
    <row r="830" spans="1:14" x14ac:dyDescent="0.25">
      <c r="A830" s="48">
        <f t="shared" ref="A830:A834" si="250">G830</f>
        <v>3531</v>
      </c>
      <c r="B830" s="49">
        <f t="shared" si="245"/>
        <v>62</v>
      </c>
      <c r="C830" s="65" t="str">
        <f t="shared" ref="C830:C893" si="251">IF(H830&gt;0,LEFT(E830,3),"  ")</f>
        <v>092</v>
      </c>
      <c r="D830" s="65" t="str">
        <f t="shared" ref="D830:D893" si="252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8"/>
      <c r="K830" s="107"/>
      <c r="L830" s="107"/>
      <c r="M830" s="107"/>
      <c r="N830" s="197">
        <v>6210</v>
      </c>
    </row>
    <row r="831" spans="1:14" x14ac:dyDescent="0.25">
      <c r="A831" s="48">
        <f t="shared" si="250"/>
        <v>3531</v>
      </c>
      <c r="B831" s="49">
        <f t="shared" si="245"/>
        <v>72</v>
      </c>
      <c r="C831" s="65" t="str">
        <f t="shared" si="251"/>
        <v>092</v>
      </c>
      <c r="D831" s="65" t="str">
        <f t="shared" si="252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8"/>
      <c r="K831" s="107"/>
      <c r="L831" s="107"/>
      <c r="M831" s="107"/>
      <c r="N831" s="197">
        <v>7210</v>
      </c>
    </row>
    <row r="832" spans="1:14" x14ac:dyDescent="0.25">
      <c r="A832" s="48">
        <f t="shared" si="250"/>
        <v>3531</v>
      </c>
      <c r="B832" s="49">
        <f t="shared" si="245"/>
        <v>82</v>
      </c>
      <c r="C832" s="65" t="str">
        <f t="shared" si="251"/>
        <v>092</v>
      </c>
      <c r="D832" s="65" t="str">
        <f t="shared" si="252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39"/>
      <c r="K832" s="107"/>
      <c r="L832" s="107"/>
      <c r="M832" s="107"/>
      <c r="N832" s="197">
        <v>8210</v>
      </c>
    </row>
    <row r="833" spans="1:14" ht="25.5" x14ac:dyDescent="0.25">
      <c r="A833" s="48">
        <f t="shared" si="250"/>
        <v>36</v>
      </c>
      <c r="B833" s="49" t="str">
        <f t="shared" si="245"/>
        <v xml:space="preserve"> </v>
      </c>
      <c r="C833" s="65" t="str">
        <f t="shared" si="251"/>
        <v xml:space="preserve">  </v>
      </c>
      <c r="D833" s="65" t="str">
        <f t="shared" si="252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3">SUM(K834,K847,K860)</f>
        <v>0</v>
      </c>
      <c r="L833" s="69">
        <f t="shared" ref="L833" si="254">SUM(L834,L847,L860)</f>
        <v>0</v>
      </c>
      <c r="M833" s="69">
        <f t="shared" ref="M833" si="255">SUM(M834,M847,M860)</f>
        <v>0</v>
      </c>
      <c r="N833" s="197"/>
    </row>
    <row r="834" spans="1:14" ht="25.5" x14ac:dyDescent="0.25">
      <c r="A834" s="48">
        <f t="shared" si="250"/>
        <v>366</v>
      </c>
      <c r="B834" s="49" t="str">
        <f t="shared" si="245"/>
        <v xml:space="preserve"> </v>
      </c>
      <c r="C834" s="65" t="str">
        <f t="shared" si="251"/>
        <v xml:space="preserve">  </v>
      </c>
      <c r="D834" s="65" t="str">
        <f t="shared" si="252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6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customHeight="1" x14ac:dyDescent="0.25">
      <c r="A835" s="48">
        <f t="shared" si="243"/>
        <v>3661</v>
      </c>
      <c r="B835" s="49">
        <f t="shared" si="245"/>
        <v>32</v>
      </c>
      <c r="C835" s="65" t="str">
        <f t="shared" si="251"/>
        <v>092</v>
      </c>
      <c r="D835" s="65" t="str">
        <f t="shared" si="252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7" t="s">
        <v>236</v>
      </c>
      <c r="K835" s="107"/>
      <c r="L835" s="107"/>
      <c r="M835" s="107"/>
      <c r="N835" s="197">
        <v>3210</v>
      </c>
    </row>
    <row r="836" spans="1:14" x14ac:dyDescent="0.25">
      <c r="A836" s="48">
        <f t="shared" si="243"/>
        <v>3661</v>
      </c>
      <c r="B836" s="49">
        <f t="shared" si="245"/>
        <v>49</v>
      </c>
      <c r="C836" s="65" t="str">
        <f t="shared" si="251"/>
        <v>092</v>
      </c>
      <c r="D836" s="65" t="str">
        <f t="shared" si="252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8"/>
      <c r="K836" s="107"/>
      <c r="L836" s="107"/>
      <c r="M836" s="107"/>
      <c r="N836" s="197">
        <v>4910</v>
      </c>
    </row>
    <row r="837" spans="1:14" x14ac:dyDescent="0.25">
      <c r="A837" s="48">
        <f t="shared" si="243"/>
        <v>3661</v>
      </c>
      <c r="B837" s="49">
        <f t="shared" si="245"/>
        <v>54</v>
      </c>
      <c r="C837" s="65" t="str">
        <f t="shared" si="251"/>
        <v>092</v>
      </c>
      <c r="D837" s="65" t="str">
        <f t="shared" si="252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8"/>
      <c r="K837" s="107"/>
      <c r="L837" s="107"/>
      <c r="M837" s="107"/>
      <c r="N837" s="197">
        <v>5410</v>
      </c>
    </row>
    <row r="838" spans="1:14" x14ac:dyDescent="0.25">
      <c r="A838" s="48">
        <f t="shared" si="243"/>
        <v>3661</v>
      </c>
      <c r="B838" s="49">
        <f t="shared" si="245"/>
        <v>62</v>
      </c>
      <c r="C838" s="65" t="str">
        <f t="shared" si="251"/>
        <v>092</v>
      </c>
      <c r="D838" s="65" t="str">
        <f t="shared" si="252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8"/>
      <c r="K838" s="107"/>
      <c r="L838" s="107"/>
      <c r="M838" s="107"/>
      <c r="N838" s="197">
        <v>6210</v>
      </c>
    </row>
    <row r="839" spans="1:14" x14ac:dyDescent="0.25">
      <c r="A839" s="48">
        <f t="shared" si="243"/>
        <v>3661</v>
      </c>
      <c r="B839" s="49">
        <f t="shared" si="245"/>
        <v>72</v>
      </c>
      <c r="C839" s="65" t="str">
        <f t="shared" si="251"/>
        <v>092</v>
      </c>
      <c r="D839" s="65" t="str">
        <f t="shared" si="252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8"/>
      <c r="K839" s="107"/>
      <c r="L839" s="107"/>
      <c r="M839" s="107"/>
      <c r="N839" s="197">
        <v>7210</v>
      </c>
    </row>
    <row r="840" spans="1:14" x14ac:dyDescent="0.25">
      <c r="A840" s="48">
        <f t="shared" si="243"/>
        <v>3661</v>
      </c>
      <c r="B840" s="49">
        <f t="shared" si="245"/>
        <v>82</v>
      </c>
      <c r="C840" s="65" t="str">
        <f t="shared" si="251"/>
        <v>092</v>
      </c>
      <c r="D840" s="65" t="str">
        <f t="shared" si="252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39"/>
      <c r="K840" s="107"/>
      <c r="L840" s="107"/>
      <c r="M840" s="107"/>
      <c r="N840" s="197">
        <v>8210</v>
      </c>
    </row>
    <row r="841" spans="1:14" ht="51" customHeight="1" x14ac:dyDescent="0.25">
      <c r="A841" s="48">
        <f t="shared" si="243"/>
        <v>3662</v>
      </c>
      <c r="B841" s="49">
        <f t="shared" si="245"/>
        <v>32</v>
      </c>
      <c r="C841" s="65" t="str">
        <f t="shared" si="251"/>
        <v>092</v>
      </c>
      <c r="D841" s="65" t="str">
        <f t="shared" si="252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7" t="s">
        <v>237</v>
      </c>
      <c r="K841" s="107"/>
      <c r="L841" s="107"/>
      <c r="M841" s="107"/>
      <c r="N841" s="197">
        <v>3210</v>
      </c>
    </row>
    <row r="842" spans="1:14" x14ac:dyDescent="0.25">
      <c r="A842" s="48">
        <f t="shared" si="243"/>
        <v>3662</v>
      </c>
      <c r="B842" s="49">
        <f t="shared" si="245"/>
        <v>49</v>
      </c>
      <c r="C842" s="65" t="str">
        <f t="shared" si="251"/>
        <v>092</v>
      </c>
      <c r="D842" s="65" t="str">
        <f t="shared" si="252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8"/>
      <c r="K842" s="107"/>
      <c r="L842" s="107"/>
      <c r="M842" s="107"/>
      <c r="N842" s="197">
        <v>4910</v>
      </c>
    </row>
    <row r="843" spans="1:14" x14ac:dyDescent="0.25">
      <c r="A843" s="48">
        <f t="shared" si="243"/>
        <v>3662</v>
      </c>
      <c r="B843" s="49">
        <f t="shared" si="245"/>
        <v>54</v>
      </c>
      <c r="C843" s="65" t="str">
        <f t="shared" si="251"/>
        <v>092</v>
      </c>
      <c r="D843" s="65" t="str">
        <f t="shared" si="252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8"/>
      <c r="K843" s="107"/>
      <c r="L843" s="107"/>
      <c r="M843" s="107"/>
      <c r="N843" s="197">
        <v>5410</v>
      </c>
    </row>
    <row r="844" spans="1:14" x14ac:dyDescent="0.25">
      <c r="A844" s="48">
        <f t="shared" si="243"/>
        <v>3662</v>
      </c>
      <c r="B844" s="49">
        <f t="shared" si="245"/>
        <v>62</v>
      </c>
      <c r="C844" s="65" t="str">
        <f t="shared" si="251"/>
        <v>092</v>
      </c>
      <c r="D844" s="65" t="str">
        <f t="shared" si="252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8"/>
      <c r="K844" s="107"/>
      <c r="L844" s="107"/>
      <c r="M844" s="107"/>
      <c r="N844" s="197">
        <v>6210</v>
      </c>
    </row>
    <row r="845" spans="1:14" x14ac:dyDescent="0.25">
      <c r="A845" s="48">
        <f t="shared" si="243"/>
        <v>3662</v>
      </c>
      <c r="B845" s="49">
        <f t="shared" si="245"/>
        <v>72</v>
      </c>
      <c r="C845" s="65" t="str">
        <f t="shared" si="251"/>
        <v>092</v>
      </c>
      <c r="D845" s="65" t="str">
        <f t="shared" si="252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8"/>
      <c r="K845" s="107"/>
      <c r="L845" s="107"/>
      <c r="M845" s="107"/>
      <c r="N845" s="197">
        <v>7210</v>
      </c>
    </row>
    <row r="846" spans="1:14" x14ac:dyDescent="0.25">
      <c r="A846" s="48">
        <f t="shared" si="243"/>
        <v>3662</v>
      </c>
      <c r="B846" s="49">
        <f t="shared" si="245"/>
        <v>82</v>
      </c>
      <c r="C846" s="65" t="str">
        <f t="shared" si="251"/>
        <v>092</v>
      </c>
      <c r="D846" s="65" t="str">
        <f t="shared" si="252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39"/>
      <c r="K846" s="107"/>
      <c r="L846" s="107"/>
      <c r="M846" s="107"/>
      <c r="N846" s="197">
        <v>8210</v>
      </c>
    </row>
    <row r="847" spans="1:14" ht="25.5" x14ac:dyDescent="0.25">
      <c r="A847" s="48">
        <f t="shared" si="243"/>
        <v>368</v>
      </c>
      <c r="B847" s="49" t="str">
        <f t="shared" si="245"/>
        <v xml:space="preserve"> </v>
      </c>
      <c r="C847" s="65" t="str">
        <f t="shared" si="251"/>
        <v xml:space="preserve">  </v>
      </c>
      <c r="D847" s="65" t="str">
        <f t="shared" si="252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7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customHeight="1" x14ac:dyDescent="0.25">
      <c r="A848" s="48">
        <f t="shared" si="243"/>
        <v>3681</v>
      </c>
      <c r="B848" s="49">
        <f t="shared" si="245"/>
        <v>32</v>
      </c>
      <c r="C848" s="65" t="str">
        <f t="shared" si="251"/>
        <v>092</v>
      </c>
      <c r="D848" s="65" t="str">
        <f t="shared" si="252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7" t="s">
        <v>175</v>
      </c>
      <c r="K848" s="107"/>
      <c r="L848" s="107"/>
      <c r="M848" s="107"/>
      <c r="N848" s="197">
        <v>3210</v>
      </c>
    </row>
    <row r="849" spans="1:14" ht="25.5" customHeight="1" x14ac:dyDescent="0.25">
      <c r="A849" s="48">
        <f t="shared" si="243"/>
        <v>3681</v>
      </c>
      <c r="B849" s="49">
        <f t="shared" si="245"/>
        <v>49</v>
      </c>
      <c r="C849" s="65" t="str">
        <f t="shared" si="251"/>
        <v>092</v>
      </c>
      <c r="D849" s="65" t="str">
        <f t="shared" si="252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8"/>
      <c r="K849" s="107"/>
      <c r="L849" s="107"/>
      <c r="M849" s="107"/>
      <c r="N849" s="197">
        <v>4910</v>
      </c>
    </row>
    <row r="850" spans="1:14" x14ac:dyDescent="0.25">
      <c r="A850" s="48">
        <f t="shared" si="243"/>
        <v>3681</v>
      </c>
      <c r="B850" s="49">
        <f t="shared" si="245"/>
        <v>54</v>
      </c>
      <c r="C850" s="65" t="str">
        <f t="shared" si="251"/>
        <v>092</v>
      </c>
      <c r="D850" s="65" t="str">
        <f t="shared" si="252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8"/>
      <c r="K850" s="107"/>
      <c r="L850" s="107"/>
      <c r="M850" s="107"/>
      <c r="N850" s="197">
        <v>5410</v>
      </c>
    </row>
    <row r="851" spans="1:14" x14ac:dyDescent="0.25">
      <c r="A851" s="48">
        <f t="shared" si="243"/>
        <v>3681</v>
      </c>
      <c r="B851" s="49">
        <f t="shared" si="245"/>
        <v>62</v>
      </c>
      <c r="C851" s="65" t="str">
        <f t="shared" si="251"/>
        <v>092</v>
      </c>
      <c r="D851" s="65" t="str">
        <f t="shared" si="252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8"/>
      <c r="K851" s="107"/>
      <c r="L851" s="107"/>
      <c r="M851" s="107"/>
      <c r="N851" s="197">
        <v>6210</v>
      </c>
    </row>
    <row r="852" spans="1:14" x14ac:dyDescent="0.25">
      <c r="A852" s="48">
        <f t="shared" si="243"/>
        <v>3681</v>
      </c>
      <c r="B852" s="49">
        <f t="shared" si="245"/>
        <v>72</v>
      </c>
      <c r="C852" s="65" t="str">
        <f t="shared" si="251"/>
        <v>092</v>
      </c>
      <c r="D852" s="65" t="str">
        <f t="shared" si="252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8"/>
      <c r="K852" s="107"/>
      <c r="L852" s="107"/>
      <c r="M852" s="107"/>
      <c r="N852" s="197">
        <v>7210</v>
      </c>
    </row>
    <row r="853" spans="1:14" x14ac:dyDescent="0.25">
      <c r="A853" s="48">
        <f t="shared" si="243"/>
        <v>3681</v>
      </c>
      <c r="B853" s="49">
        <f t="shared" si="245"/>
        <v>82</v>
      </c>
      <c r="C853" s="65" t="str">
        <f t="shared" si="251"/>
        <v>092</v>
      </c>
      <c r="D853" s="65" t="str">
        <f t="shared" si="252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39"/>
      <c r="K853" s="107"/>
      <c r="L853" s="107"/>
      <c r="M853" s="107"/>
      <c r="N853" s="197">
        <v>8210</v>
      </c>
    </row>
    <row r="854" spans="1:14" ht="15" customHeight="1" x14ac:dyDescent="0.25">
      <c r="A854" s="48">
        <f t="shared" si="243"/>
        <v>3682</v>
      </c>
      <c r="B854" s="49">
        <f t="shared" si="245"/>
        <v>32</v>
      </c>
      <c r="C854" s="65" t="str">
        <f t="shared" si="251"/>
        <v>092</v>
      </c>
      <c r="D854" s="65" t="str">
        <f t="shared" si="252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7" t="s">
        <v>238</v>
      </c>
      <c r="K854" s="107"/>
      <c r="L854" s="107"/>
      <c r="M854" s="107"/>
      <c r="N854" s="197">
        <v>3210</v>
      </c>
    </row>
    <row r="855" spans="1:14" ht="25.5" customHeight="1" x14ac:dyDescent="0.25">
      <c r="A855" s="48">
        <f t="shared" si="243"/>
        <v>3682</v>
      </c>
      <c r="B855" s="49">
        <f t="shared" si="245"/>
        <v>49</v>
      </c>
      <c r="C855" s="65" t="str">
        <f t="shared" si="251"/>
        <v>092</v>
      </c>
      <c r="D855" s="65" t="str">
        <f t="shared" si="252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8"/>
      <c r="K855" s="107"/>
      <c r="L855" s="107"/>
      <c r="M855" s="107"/>
      <c r="N855" s="197">
        <v>4910</v>
      </c>
    </row>
    <row r="856" spans="1:14" x14ac:dyDescent="0.25">
      <c r="A856" s="48">
        <f t="shared" si="243"/>
        <v>3682</v>
      </c>
      <c r="B856" s="49">
        <f t="shared" si="245"/>
        <v>54</v>
      </c>
      <c r="C856" s="65" t="str">
        <f t="shared" si="251"/>
        <v>092</v>
      </c>
      <c r="D856" s="65" t="str">
        <f t="shared" si="252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8"/>
      <c r="K856" s="107"/>
      <c r="L856" s="107"/>
      <c r="M856" s="107"/>
      <c r="N856" s="197">
        <v>5410</v>
      </c>
    </row>
    <row r="857" spans="1:14" x14ac:dyDescent="0.25">
      <c r="A857" s="48">
        <f t="shared" si="243"/>
        <v>3682</v>
      </c>
      <c r="B857" s="49">
        <f t="shared" si="245"/>
        <v>62</v>
      </c>
      <c r="C857" s="65" t="str">
        <f t="shared" si="251"/>
        <v>092</v>
      </c>
      <c r="D857" s="65" t="str">
        <f t="shared" si="252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8"/>
      <c r="K857" s="107"/>
      <c r="L857" s="107"/>
      <c r="M857" s="107"/>
      <c r="N857" s="197">
        <v>6210</v>
      </c>
    </row>
    <row r="858" spans="1:14" x14ac:dyDescent="0.25">
      <c r="A858" s="48">
        <f t="shared" si="243"/>
        <v>3682</v>
      </c>
      <c r="B858" s="49">
        <f t="shared" si="245"/>
        <v>72</v>
      </c>
      <c r="C858" s="65" t="str">
        <f t="shared" si="251"/>
        <v>092</v>
      </c>
      <c r="D858" s="65" t="str">
        <f t="shared" si="252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8"/>
      <c r="K858" s="107"/>
      <c r="L858" s="107"/>
      <c r="M858" s="107"/>
      <c r="N858" s="197">
        <v>7210</v>
      </c>
    </row>
    <row r="859" spans="1:14" x14ac:dyDescent="0.25">
      <c r="A859" s="48">
        <f t="shared" si="243"/>
        <v>3682</v>
      </c>
      <c r="B859" s="49">
        <f t="shared" si="245"/>
        <v>82</v>
      </c>
      <c r="C859" s="65" t="str">
        <f t="shared" si="251"/>
        <v>092</v>
      </c>
      <c r="D859" s="65" t="str">
        <f t="shared" si="252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39"/>
      <c r="K859" s="107"/>
      <c r="L859" s="107"/>
      <c r="M859" s="107"/>
      <c r="N859" s="197">
        <v>8210</v>
      </c>
    </row>
    <row r="860" spans="1:14" ht="25.5" x14ac:dyDescent="0.25">
      <c r="A860" s="48">
        <f t="shared" ref="A860:A923" si="258">G860</f>
        <v>369</v>
      </c>
      <c r="B860" s="49" t="str">
        <f t="shared" si="245"/>
        <v xml:space="preserve"> </v>
      </c>
      <c r="C860" s="65" t="str">
        <f t="shared" si="251"/>
        <v xml:space="preserve">  </v>
      </c>
      <c r="D860" s="65" t="str">
        <f t="shared" si="252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9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customHeight="1" x14ac:dyDescent="0.25">
      <c r="A861" s="48">
        <f t="shared" si="258"/>
        <v>3691</v>
      </c>
      <c r="B861" s="49">
        <f t="shared" si="245"/>
        <v>32</v>
      </c>
      <c r="C861" s="65" t="str">
        <f t="shared" si="251"/>
        <v>092</v>
      </c>
      <c r="D861" s="65" t="str">
        <f t="shared" si="252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7" t="s">
        <v>21</v>
      </c>
      <c r="K861" s="107"/>
      <c r="L861" s="107"/>
      <c r="M861" s="107"/>
      <c r="N861" s="197">
        <v>3210</v>
      </c>
    </row>
    <row r="862" spans="1:14" x14ac:dyDescent="0.25">
      <c r="A862" s="48">
        <f t="shared" si="258"/>
        <v>3691</v>
      </c>
      <c r="B862" s="49">
        <f t="shared" si="245"/>
        <v>49</v>
      </c>
      <c r="C862" s="65" t="str">
        <f t="shared" si="251"/>
        <v>092</v>
      </c>
      <c r="D862" s="65" t="str">
        <f t="shared" si="252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8"/>
      <c r="K862" s="107"/>
      <c r="L862" s="107"/>
      <c r="M862" s="107"/>
      <c r="N862" s="197">
        <v>4910</v>
      </c>
    </row>
    <row r="863" spans="1:14" x14ac:dyDescent="0.25">
      <c r="A863" s="48">
        <f t="shared" si="258"/>
        <v>3691</v>
      </c>
      <c r="B863" s="49">
        <f t="shared" si="245"/>
        <v>54</v>
      </c>
      <c r="C863" s="65" t="str">
        <f t="shared" si="251"/>
        <v>092</v>
      </c>
      <c r="D863" s="65" t="str">
        <f t="shared" si="252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8"/>
      <c r="K863" s="107"/>
      <c r="L863" s="107"/>
      <c r="M863" s="107"/>
      <c r="N863" s="197">
        <v>5410</v>
      </c>
    </row>
    <row r="864" spans="1:14" x14ac:dyDescent="0.25">
      <c r="A864" s="48">
        <f t="shared" si="258"/>
        <v>3691</v>
      </c>
      <c r="B864" s="49">
        <f t="shared" si="245"/>
        <v>62</v>
      </c>
      <c r="C864" s="65" t="str">
        <f t="shared" si="251"/>
        <v>092</v>
      </c>
      <c r="D864" s="65" t="str">
        <f t="shared" si="252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8"/>
      <c r="K864" s="107"/>
      <c r="L864" s="107"/>
      <c r="M864" s="107"/>
      <c r="N864" s="197">
        <v>6210</v>
      </c>
    </row>
    <row r="865" spans="1:14" x14ac:dyDescent="0.25">
      <c r="A865" s="48">
        <f t="shared" si="258"/>
        <v>3691</v>
      </c>
      <c r="B865" s="49">
        <f t="shared" si="245"/>
        <v>72</v>
      </c>
      <c r="C865" s="65" t="str">
        <f t="shared" si="251"/>
        <v>092</v>
      </c>
      <c r="D865" s="65" t="str">
        <f t="shared" si="252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8"/>
      <c r="K865" s="107"/>
      <c r="L865" s="107"/>
      <c r="M865" s="107"/>
      <c r="N865" s="197">
        <v>7210</v>
      </c>
    </row>
    <row r="866" spans="1:14" x14ac:dyDescent="0.25">
      <c r="A866" s="48">
        <f t="shared" si="258"/>
        <v>3691</v>
      </c>
      <c r="B866" s="49">
        <f t="shared" si="245"/>
        <v>82</v>
      </c>
      <c r="C866" s="65" t="str">
        <f t="shared" si="251"/>
        <v>092</v>
      </c>
      <c r="D866" s="65" t="str">
        <f t="shared" si="252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39"/>
      <c r="K866" s="107"/>
      <c r="L866" s="107"/>
      <c r="M866" s="107"/>
      <c r="N866" s="197">
        <v>8210</v>
      </c>
    </row>
    <row r="867" spans="1:14" ht="15" customHeight="1" x14ac:dyDescent="0.25">
      <c r="A867" s="48">
        <f t="shared" si="258"/>
        <v>3693</v>
      </c>
      <c r="B867" s="49">
        <f t="shared" si="245"/>
        <v>32</v>
      </c>
      <c r="C867" s="65" t="str">
        <f t="shared" si="251"/>
        <v>092</v>
      </c>
      <c r="D867" s="65" t="str">
        <f t="shared" si="252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7" t="s">
        <v>23</v>
      </c>
      <c r="K867" s="107"/>
      <c r="L867" s="107"/>
      <c r="M867" s="107"/>
      <c r="N867" s="197">
        <v>3210</v>
      </c>
    </row>
    <row r="868" spans="1:14" x14ac:dyDescent="0.25">
      <c r="A868" s="48">
        <f t="shared" si="258"/>
        <v>3693</v>
      </c>
      <c r="B868" s="49">
        <f t="shared" si="245"/>
        <v>49</v>
      </c>
      <c r="C868" s="65" t="str">
        <f t="shared" si="251"/>
        <v>092</v>
      </c>
      <c r="D868" s="65" t="str">
        <f t="shared" si="252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8"/>
      <c r="K868" s="107"/>
      <c r="L868" s="107"/>
      <c r="M868" s="107"/>
      <c r="N868" s="197">
        <v>4910</v>
      </c>
    </row>
    <row r="869" spans="1:14" x14ac:dyDescent="0.25">
      <c r="A869" s="48">
        <f t="shared" si="258"/>
        <v>3693</v>
      </c>
      <c r="B869" s="49">
        <f t="shared" ref="B869:B1016" si="260">IF(H869&gt;0,F869," ")</f>
        <v>54</v>
      </c>
      <c r="C869" s="65" t="str">
        <f t="shared" si="251"/>
        <v>092</v>
      </c>
      <c r="D869" s="65" t="str">
        <f t="shared" si="252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8"/>
      <c r="K869" s="107"/>
      <c r="L869" s="107"/>
      <c r="M869" s="107"/>
      <c r="N869" s="197">
        <v>5410</v>
      </c>
    </row>
    <row r="870" spans="1:14" x14ac:dyDescent="0.25">
      <c r="A870" s="48">
        <f t="shared" si="258"/>
        <v>3693</v>
      </c>
      <c r="B870" s="49">
        <f t="shared" si="260"/>
        <v>62</v>
      </c>
      <c r="C870" s="65" t="str">
        <f t="shared" si="251"/>
        <v>092</v>
      </c>
      <c r="D870" s="65" t="str">
        <f t="shared" si="252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8"/>
      <c r="K870" s="107"/>
      <c r="L870" s="107"/>
      <c r="M870" s="107"/>
      <c r="N870" s="197">
        <v>6210</v>
      </c>
    </row>
    <row r="871" spans="1:14" x14ac:dyDescent="0.25">
      <c r="A871" s="48">
        <f t="shared" si="258"/>
        <v>3693</v>
      </c>
      <c r="B871" s="49">
        <f t="shared" si="260"/>
        <v>72</v>
      </c>
      <c r="C871" s="65" t="str">
        <f t="shared" si="251"/>
        <v>092</v>
      </c>
      <c r="D871" s="65" t="str">
        <f t="shared" si="252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8"/>
      <c r="K871" s="107"/>
      <c r="L871" s="107"/>
      <c r="M871" s="107"/>
      <c r="N871" s="197">
        <v>7210</v>
      </c>
    </row>
    <row r="872" spans="1:14" x14ac:dyDescent="0.25">
      <c r="A872" s="48">
        <f t="shared" si="258"/>
        <v>3693</v>
      </c>
      <c r="B872" s="49">
        <f t="shared" si="260"/>
        <v>82</v>
      </c>
      <c r="C872" s="65" t="str">
        <f t="shared" si="251"/>
        <v>092</v>
      </c>
      <c r="D872" s="65" t="str">
        <f t="shared" si="252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39"/>
      <c r="K872" s="107"/>
      <c r="L872" s="107"/>
      <c r="M872" s="107"/>
      <c r="N872" s="197">
        <v>8210</v>
      </c>
    </row>
    <row r="873" spans="1:14" ht="15" customHeight="1" x14ac:dyDescent="0.25">
      <c r="A873" s="48">
        <f t="shared" si="258"/>
        <v>3694</v>
      </c>
      <c r="B873" s="49">
        <f t="shared" si="260"/>
        <v>32</v>
      </c>
      <c r="C873" s="65" t="str">
        <f t="shared" si="251"/>
        <v>092</v>
      </c>
      <c r="D873" s="65" t="str">
        <f t="shared" si="252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7" t="s">
        <v>24</v>
      </c>
      <c r="K873" s="107"/>
      <c r="L873" s="107"/>
      <c r="M873" s="107"/>
      <c r="N873" s="197">
        <v>3210</v>
      </c>
    </row>
    <row r="874" spans="1:14" x14ac:dyDescent="0.25">
      <c r="A874" s="48">
        <f t="shared" si="258"/>
        <v>3694</v>
      </c>
      <c r="B874" s="49">
        <f t="shared" si="260"/>
        <v>49</v>
      </c>
      <c r="C874" s="65" t="str">
        <f t="shared" si="251"/>
        <v>092</v>
      </c>
      <c r="D874" s="65" t="str">
        <f t="shared" si="252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8"/>
      <c r="K874" s="107"/>
      <c r="L874" s="107"/>
      <c r="M874" s="107"/>
      <c r="N874" s="197">
        <v>4910</v>
      </c>
    </row>
    <row r="875" spans="1:14" x14ac:dyDescent="0.25">
      <c r="A875" s="48">
        <f t="shared" si="258"/>
        <v>3694</v>
      </c>
      <c r="B875" s="49">
        <f t="shared" si="260"/>
        <v>54</v>
      </c>
      <c r="C875" s="65" t="str">
        <f t="shared" si="251"/>
        <v>092</v>
      </c>
      <c r="D875" s="65" t="str">
        <f t="shared" si="252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8"/>
      <c r="K875" s="107"/>
      <c r="L875" s="107"/>
      <c r="M875" s="107"/>
      <c r="N875" s="197">
        <v>5410</v>
      </c>
    </row>
    <row r="876" spans="1:14" x14ac:dyDescent="0.25">
      <c r="A876" s="48">
        <f t="shared" si="258"/>
        <v>3694</v>
      </c>
      <c r="B876" s="49">
        <f t="shared" si="260"/>
        <v>62</v>
      </c>
      <c r="C876" s="65" t="str">
        <f t="shared" si="251"/>
        <v>092</v>
      </c>
      <c r="D876" s="65" t="str">
        <f t="shared" si="252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8"/>
      <c r="K876" s="107"/>
      <c r="L876" s="107"/>
      <c r="M876" s="107"/>
      <c r="N876" s="197">
        <v>6210</v>
      </c>
    </row>
    <row r="877" spans="1:14" x14ac:dyDescent="0.25">
      <c r="A877" s="48">
        <f t="shared" si="258"/>
        <v>3694</v>
      </c>
      <c r="B877" s="49">
        <f t="shared" si="260"/>
        <v>72</v>
      </c>
      <c r="C877" s="65" t="str">
        <f t="shared" si="251"/>
        <v>092</v>
      </c>
      <c r="D877" s="65" t="str">
        <f t="shared" si="252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8"/>
      <c r="K877" s="107"/>
      <c r="L877" s="107"/>
      <c r="M877" s="107"/>
      <c r="N877" s="197">
        <v>7210</v>
      </c>
    </row>
    <row r="878" spans="1:14" x14ac:dyDescent="0.25">
      <c r="A878" s="48">
        <f>G878</f>
        <v>3694</v>
      </c>
      <c r="B878" s="49">
        <f t="shared" si="260"/>
        <v>82</v>
      </c>
      <c r="C878" s="65" t="str">
        <f t="shared" si="251"/>
        <v>092</v>
      </c>
      <c r="D878" s="65" t="str">
        <f t="shared" si="252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39"/>
      <c r="K878" s="107"/>
      <c r="L878" s="107"/>
      <c r="M878" s="107"/>
      <c r="N878" s="197">
        <v>8210</v>
      </c>
    </row>
    <row r="879" spans="1:14" ht="25.5" x14ac:dyDescent="0.25">
      <c r="A879" s="48">
        <f t="shared" ref="A879:A883" si="261">G879</f>
        <v>37</v>
      </c>
      <c r="B879" s="49" t="str">
        <f t="shared" si="260"/>
        <v xml:space="preserve"> </v>
      </c>
      <c r="C879" s="65" t="str">
        <f t="shared" si="251"/>
        <v xml:space="preserve">  </v>
      </c>
      <c r="D879" s="65" t="str">
        <f t="shared" si="252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2">SUM(K880)</f>
        <v>500</v>
      </c>
      <c r="L879" s="69">
        <f t="shared" ref="L879:M879" si="263">SUM(L880)</f>
        <v>500</v>
      </c>
      <c r="M879" s="69">
        <f t="shared" si="263"/>
        <v>500</v>
      </c>
      <c r="N879" s="197"/>
    </row>
    <row r="880" spans="1:14" ht="25.5" x14ac:dyDescent="0.25">
      <c r="A880" s="48">
        <f t="shared" si="261"/>
        <v>372</v>
      </c>
      <c r="B880" s="49" t="str">
        <f t="shared" si="260"/>
        <v xml:space="preserve"> </v>
      </c>
      <c r="C880" s="65" t="str">
        <f t="shared" si="251"/>
        <v xml:space="preserve">  </v>
      </c>
      <c r="D880" s="65" t="str">
        <f t="shared" si="252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4">SUM(K881:K892)</f>
        <v>500</v>
      </c>
      <c r="L880" s="69">
        <f>SUM(L881:L892)</f>
        <v>500</v>
      </c>
      <c r="M880" s="69">
        <f>SUM(M881:M892)</f>
        <v>500</v>
      </c>
      <c r="N880" s="197"/>
    </row>
    <row r="881" spans="1:14" ht="15" customHeight="1" x14ac:dyDescent="0.25">
      <c r="A881" s="48">
        <f t="shared" si="261"/>
        <v>3721</v>
      </c>
      <c r="B881" s="49">
        <f t="shared" si="260"/>
        <v>32</v>
      </c>
      <c r="C881" s="65" t="str">
        <f t="shared" si="251"/>
        <v>092</v>
      </c>
      <c r="D881" s="65" t="str">
        <f t="shared" si="252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7" t="s">
        <v>239</v>
      </c>
      <c r="K881" s="107"/>
      <c r="L881" s="107"/>
      <c r="M881" s="107"/>
      <c r="N881" s="197">
        <v>3210</v>
      </c>
    </row>
    <row r="882" spans="1:14" x14ac:dyDescent="0.25">
      <c r="A882" s="48">
        <f t="shared" si="261"/>
        <v>3721</v>
      </c>
      <c r="B882" s="49">
        <f t="shared" si="260"/>
        <v>49</v>
      </c>
      <c r="C882" s="65" t="str">
        <f t="shared" si="251"/>
        <v>092</v>
      </c>
      <c r="D882" s="65" t="str">
        <f t="shared" si="252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8"/>
      <c r="K882" s="107"/>
      <c r="L882" s="107"/>
      <c r="M882" s="107"/>
      <c r="N882" s="197">
        <v>4910</v>
      </c>
    </row>
    <row r="883" spans="1:14" x14ac:dyDescent="0.25">
      <c r="A883" s="48">
        <f t="shared" si="261"/>
        <v>3721</v>
      </c>
      <c r="B883" s="49">
        <f t="shared" si="260"/>
        <v>54</v>
      </c>
      <c r="C883" s="65" t="str">
        <f t="shared" si="251"/>
        <v>092</v>
      </c>
      <c r="D883" s="65" t="str">
        <f t="shared" si="252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8"/>
      <c r="K883" s="107"/>
      <c r="L883" s="107"/>
      <c r="M883" s="107"/>
      <c r="N883" s="197">
        <v>5410</v>
      </c>
    </row>
    <row r="884" spans="1:14" x14ac:dyDescent="0.25">
      <c r="A884" s="48">
        <f t="shared" si="258"/>
        <v>3721</v>
      </c>
      <c r="B884" s="49">
        <f t="shared" si="260"/>
        <v>62</v>
      </c>
      <c r="C884" s="65" t="str">
        <f t="shared" si="251"/>
        <v>092</v>
      </c>
      <c r="D884" s="65" t="str">
        <f t="shared" si="252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8"/>
      <c r="K884" s="107"/>
      <c r="L884" s="107"/>
      <c r="M884" s="107"/>
      <c r="N884" s="197">
        <v>6210</v>
      </c>
    </row>
    <row r="885" spans="1:14" x14ac:dyDescent="0.25">
      <c r="A885" s="48">
        <f t="shared" si="258"/>
        <v>3721</v>
      </c>
      <c r="B885" s="49">
        <f t="shared" si="260"/>
        <v>72</v>
      </c>
      <c r="C885" s="65" t="str">
        <f t="shared" si="251"/>
        <v>092</v>
      </c>
      <c r="D885" s="65" t="str">
        <f t="shared" si="252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8"/>
      <c r="K885" s="107"/>
      <c r="L885" s="107"/>
      <c r="M885" s="107"/>
      <c r="N885" s="197">
        <v>7210</v>
      </c>
    </row>
    <row r="886" spans="1:14" x14ac:dyDescent="0.25">
      <c r="A886" s="48">
        <f t="shared" si="258"/>
        <v>3721</v>
      </c>
      <c r="B886" s="49">
        <f t="shared" si="260"/>
        <v>82</v>
      </c>
      <c r="C886" s="65" t="str">
        <f t="shared" si="251"/>
        <v>092</v>
      </c>
      <c r="D886" s="65" t="str">
        <f t="shared" si="252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39"/>
      <c r="K886" s="107"/>
      <c r="L886" s="107"/>
      <c r="M886" s="107"/>
      <c r="N886" s="197">
        <v>8210</v>
      </c>
    </row>
    <row r="887" spans="1:14" ht="15" customHeight="1" x14ac:dyDescent="0.25">
      <c r="A887" s="48">
        <f t="shared" si="258"/>
        <v>3722</v>
      </c>
      <c r="B887" s="49">
        <f t="shared" si="260"/>
        <v>32</v>
      </c>
      <c r="C887" s="65" t="str">
        <f t="shared" si="251"/>
        <v>092</v>
      </c>
      <c r="D887" s="65" t="str">
        <f t="shared" si="252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7" t="s">
        <v>224</v>
      </c>
      <c r="K887" s="107">
        <v>500</v>
      </c>
      <c r="L887" s="107">
        <v>500</v>
      </c>
      <c r="M887" s="107">
        <v>500</v>
      </c>
      <c r="N887" s="197">
        <v>3210</v>
      </c>
    </row>
    <row r="888" spans="1:14" x14ac:dyDescent="0.25">
      <c r="A888" s="48">
        <f t="shared" si="258"/>
        <v>3722</v>
      </c>
      <c r="B888" s="49">
        <f t="shared" si="260"/>
        <v>49</v>
      </c>
      <c r="C888" s="65" t="str">
        <f t="shared" si="251"/>
        <v>092</v>
      </c>
      <c r="D888" s="65" t="str">
        <f t="shared" si="252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8"/>
      <c r="K888" s="107"/>
      <c r="L888" s="107"/>
      <c r="M888" s="107"/>
      <c r="N888" s="197">
        <v>4910</v>
      </c>
    </row>
    <row r="889" spans="1:14" x14ac:dyDescent="0.25">
      <c r="A889" s="48">
        <f t="shared" si="258"/>
        <v>3722</v>
      </c>
      <c r="B889" s="49">
        <f t="shared" si="260"/>
        <v>54</v>
      </c>
      <c r="C889" s="65" t="str">
        <f t="shared" si="251"/>
        <v>092</v>
      </c>
      <c r="D889" s="65" t="str">
        <f t="shared" si="252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8"/>
      <c r="K889" s="107"/>
      <c r="L889" s="107"/>
      <c r="M889" s="107"/>
      <c r="N889" s="197">
        <v>5410</v>
      </c>
    </row>
    <row r="890" spans="1:14" x14ac:dyDescent="0.25">
      <c r="A890" s="48">
        <f t="shared" si="258"/>
        <v>3722</v>
      </c>
      <c r="B890" s="49">
        <f t="shared" si="260"/>
        <v>62</v>
      </c>
      <c r="C890" s="65" t="str">
        <f t="shared" si="251"/>
        <v>092</v>
      </c>
      <c r="D890" s="65" t="str">
        <f t="shared" si="252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8"/>
      <c r="K890" s="107"/>
      <c r="L890" s="107"/>
      <c r="M890" s="107"/>
      <c r="N890" s="197">
        <v>6210</v>
      </c>
    </row>
    <row r="891" spans="1:14" x14ac:dyDescent="0.25">
      <c r="A891" s="48">
        <f t="shared" si="258"/>
        <v>3722</v>
      </c>
      <c r="B891" s="49">
        <f t="shared" si="260"/>
        <v>72</v>
      </c>
      <c r="C891" s="65" t="str">
        <f t="shared" si="251"/>
        <v>092</v>
      </c>
      <c r="D891" s="65" t="str">
        <f t="shared" si="252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8"/>
      <c r="K891" s="107"/>
      <c r="L891" s="107"/>
      <c r="M891" s="107"/>
      <c r="N891" s="197">
        <v>7210</v>
      </c>
    </row>
    <row r="892" spans="1:14" x14ac:dyDescent="0.25">
      <c r="A892" s="48">
        <f t="shared" si="258"/>
        <v>3722</v>
      </c>
      <c r="B892" s="49">
        <f>IF(H892&gt;0,F892," ")</f>
        <v>82</v>
      </c>
      <c r="C892" s="65" t="str">
        <f t="shared" si="251"/>
        <v>092</v>
      </c>
      <c r="D892" s="65" t="str">
        <f t="shared" si="252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39"/>
      <c r="K892" s="107"/>
      <c r="L892" s="107"/>
      <c r="M892" s="107"/>
      <c r="N892" s="197">
        <v>8210</v>
      </c>
    </row>
    <row r="893" spans="1:14" x14ac:dyDescent="0.25">
      <c r="A893" s="48">
        <f t="shared" si="258"/>
        <v>38</v>
      </c>
      <c r="B893" s="49" t="str">
        <f t="shared" ref="B893:B897" si="265">IF(H893&gt;0,F893," ")</f>
        <v xml:space="preserve"> </v>
      </c>
      <c r="C893" s="65" t="str">
        <f t="shared" si="251"/>
        <v xml:space="preserve">  </v>
      </c>
      <c r="D893" s="65" t="str">
        <f t="shared" si="252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6">SUM(K894)</f>
        <v>0</v>
      </c>
      <c r="L893" s="69">
        <f t="shared" ref="L893:M893" si="267">SUM(L894)</f>
        <v>0</v>
      </c>
      <c r="M893" s="69">
        <f t="shared" si="267"/>
        <v>0</v>
      </c>
      <c r="N893" s="197"/>
    </row>
    <row r="894" spans="1:14" x14ac:dyDescent="0.25">
      <c r="A894" s="48">
        <f t="shared" si="258"/>
        <v>381</v>
      </c>
      <c r="B894" s="49" t="str">
        <f t="shared" si="265"/>
        <v xml:space="preserve"> </v>
      </c>
      <c r="C894" s="65" t="str">
        <f t="shared" ref="C894:C977" si="268">IF(H894&gt;0,LEFT(E894,3),"  ")</f>
        <v xml:space="preserve">  </v>
      </c>
      <c r="D894" s="65" t="str">
        <f t="shared" ref="D894:D977" si="269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70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x14ac:dyDescent="0.25">
      <c r="A895" s="48">
        <f t="shared" si="258"/>
        <v>3811</v>
      </c>
      <c r="B895" s="49">
        <f t="shared" si="265"/>
        <v>32</v>
      </c>
      <c r="C895" s="65" t="str">
        <f t="shared" si="268"/>
        <v>092</v>
      </c>
      <c r="D895" s="65" t="str">
        <f t="shared" si="269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7" t="s">
        <v>226</v>
      </c>
      <c r="K895" s="107"/>
      <c r="L895" s="107"/>
      <c r="M895" s="107"/>
      <c r="N895" s="197">
        <v>3210</v>
      </c>
    </row>
    <row r="896" spans="1:14" x14ac:dyDescent="0.25">
      <c r="A896" s="48">
        <f t="shared" si="258"/>
        <v>3811</v>
      </c>
      <c r="B896" s="49">
        <f t="shared" si="265"/>
        <v>49</v>
      </c>
      <c r="C896" s="65" t="str">
        <f t="shared" si="268"/>
        <v>092</v>
      </c>
      <c r="D896" s="65" t="str">
        <f t="shared" si="269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8"/>
      <c r="K896" s="107"/>
      <c r="L896" s="107"/>
      <c r="M896" s="107"/>
      <c r="N896" s="197">
        <v>4910</v>
      </c>
    </row>
    <row r="897" spans="1:14" x14ac:dyDescent="0.25">
      <c r="A897" s="48">
        <f t="shared" si="258"/>
        <v>3811</v>
      </c>
      <c r="B897" s="49">
        <f t="shared" si="265"/>
        <v>54</v>
      </c>
      <c r="C897" s="65" t="str">
        <f t="shared" si="268"/>
        <v>092</v>
      </c>
      <c r="D897" s="65" t="str">
        <f t="shared" si="269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8"/>
      <c r="K897" s="107"/>
      <c r="L897" s="107"/>
      <c r="M897" s="107"/>
      <c r="N897" s="197">
        <v>5410</v>
      </c>
    </row>
    <row r="898" spans="1:14" x14ac:dyDescent="0.25">
      <c r="A898" s="48">
        <f t="shared" si="258"/>
        <v>3811</v>
      </c>
      <c r="B898" s="49">
        <f t="shared" si="260"/>
        <v>62</v>
      </c>
      <c r="C898" s="65" t="str">
        <f t="shared" si="268"/>
        <v>092</v>
      </c>
      <c r="D898" s="65" t="str">
        <f t="shared" si="269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8"/>
      <c r="K898" s="107"/>
      <c r="L898" s="107"/>
      <c r="M898" s="107"/>
      <c r="N898" s="197">
        <v>6210</v>
      </c>
    </row>
    <row r="899" spans="1:14" x14ac:dyDescent="0.25">
      <c r="A899" s="48">
        <f t="shared" si="258"/>
        <v>3811</v>
      </c>
      <c r="B899" s="49">
        <f t="shared" si="260"/>
        <v>72</v>
      </c>
      <c r="C899" s="65" t="str">
        <f t="shared" si="268"/>
        <v>092</v>
      </c>
      <c r="D899" s="65" t="str">
        <f t="shared" si="269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8"/>
      <c r="K899" s="107"/>
      <c r="L899" s="107"/>
      <c r="M899" s="107"/>
      <c r="N899" s="197">
        <v>7210</v>
      </c>
    </row>
    <row r="900" spans="1:14" x14ac:dyDescent="0.25">
      <c r="A900" s="48">
        <f t="shared" si="258"/>
        <v>3811</v>
      </c>
      <c r="B900" s="49">
        <f t="shared" si="260"/>
        <v>82</v>
      </c>
      <c r="C900" s="65" t="str">
        <f t="shared" si="268"/>
        <v>092</v>
      </c>
      <c r="D900" s="65" t="str">
        <f t="shared" si="269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39"/>
      <c r="K900" s="107"/>
      <c r="L900" s="107"/>
      <c r="M900" s="107"/>
      <c r="N900" s="197">
        <v>8210</v>
      </c>
    </row>
    <row r="901" spans="1:14" x14ac:dyDescent="0.25">
      <c r="A901" s="48">
        <f t="shared" si="258"/>
        <v>3813</v>
      </c>
      <c r="B901" s="49">
        <f t="shared" si="260"/>
        <v>32</v>
      </c>
      <c r="C901" s="65" t="str">
        <f t="shared" si="268"/>
        <v>092</v>
      </c>
      <c r="D901" s="65" t="str">
        <f t="shared" si="269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7" t="s">
        <v>240</v>
      </c>
      <c r="K901" s="107"/>
      <c r="L901" s="107"/>
      <c r="M901" s="107"/>
      <c r="N901" s="197">
        <v>3210</v>
      </c>
    </row>
    <row r="902" spans="1:14" x14ac:dyDescent="0.25">
      <c r="A902" s="48">
        <f t="shared" si="258"/>
        <v>3813</v>
      </c>
      <c r="B902" s="49">
        <f t="shared" si="260"/>
        <v>49</v>
      </c>
      <c r="C902" s="65" t="str">
        <f t="shared" si="268"/>
        <v>092</v>
      </c>
      <c r="D902" s="65" t="str">
        <f t="shared" si="269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8"/>
      <c r="K902" s="107"/>
      <c r="L902" s="107"/>
      <c r="M902" s="107"/>
      <c r="N902" s="197">
        <v>4910</v>
      </c>
    </row>
    <row r="903" spans="1:14" x14ac:dyDescent="0.25">
      <c r="A903" s="48">
        <f t="shared" si="258"/>
        <v>3813</v>
      </c>
      <c r="B903" s="49">
        <f t="shared" si="260"/>
        <v>54</v>
      </c>
      <c r="C903" s="65" t="str">
        <f t="shared" si="268"/>
        <v>092</v>
      </c>
      <c r="D903" s="65" t="str">
        <f t="shared" si="269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8"/>
      <c r="K903" s="107"/>
      <c r="L903" s="107"/>
      <c r="M903" s="107"/>
      <c r="N903" s="197">
        <v>5410</v>
      </c>
    </row>
    <row r="904" spans="1:14" x14ac:dyDescent="0.25">
      <c r="A904" s="48">
        <f t="shared" si="258"/>
        <v>3813</v>
      </c>
      <c r="B904" s="49">
        <f t="shared" si="260"/>
        <v>62</v>
      </c>
      <c r="C904" s="65" t="str">
        <f t="shared" si="268"/>
        <v>092</v>
      </c>
      <c r="D904" s="65" t="str">
        <f t="shared" si="269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8"/>
      <c r="K904" s="107"/>
      <c r="L904" s="107"/>
      <c r="M904" s="107"/>
      <c r="N904" s="197">
        <v>6210</v>
      </c>
    </row>
    <row r="905" spans="1:14" x14ac:dyDescent="0.25">
      <c r="A905" s="48">
        <f t="shared" si="258"/>
        <v>3813</v>
      </c>
      <c r="B905" s="49">
        <f t="shared" si="260"/>
        <v>72</v>
      </c>
      <c r="C905" s="65" t="str">
        <f t="shared" si="268"/>
        <v>092</v>
      </c>
      <c r="D905" s="65" t="str">
        <f t="shared" si="269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8"/>
      <c r="K905" s="107"/>
      <c r="L905" s="107"/>
      <c r="M905" s="107"/>
      <c r="N905" s="197">
        <v>7210</v>
      </c>
    </row>
    <row r="906" spans="1:14" x14ac:dyDescent="0.25">
      <c r="A906" s="48">
        <f t="shared" si="258"/>
        <v>3813</v>
      </c>
      <c r="B906" s="49">
        <f t="shared" si="260"/>
        <v>82</v>
      </c>
      <c r="C906" s="65" t="str">
        <f t="shared" si="268"/>
        <v>092</v>
      </c>
      <c r="D906" s="65" t="str">
        <f t="shared" si="269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39"/>
      <c r="K906" s="107"/>
      <c r="L906" s="107"/>
      <c r="M906" s="107"/>
      <c r="N906" s="197">
        <v>8210</v>
      </c>
    </row>
    <row r="907" spans="1:14" ht="25.5" x14ac:dyDescent="0.25">
      <c r="A907" s="48">
        <f t="shared" si="258"/>
        <v>4</v>
      </c>
      <c r="B907" s="49" t="str">
        <f t="shared" si="260"/>
        <v xml:space="preserve"> </v>
      </c>
      <c r="C907" s="65" t="str">
        <f t="shared" si="268"/>
        <v xml:space="preserve">  </v>
      </c>
      <c r="D907" s="65" t="str">
        <f t="shared" si="269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1">SUM(K908,K916,K1001)</f>
        <v>114500</v>
      </c>
      <c r="L907" s="69">
        <f t="shared" ref="L907" si="272">SUM(L908,L916,L1001)</f>
        <v>114500</v>
      </c>
      <c r="M907" s="69">
        <f t="shared" ref="M907" si="273">SUM(M908,M916,M1001)</f>
        <v>114500</v>
      </c>
      <c r="N907" s="197"/>
    </row>
    <row r="908" spans="1:14" ht="25.5" x14ac:dyDescent="0.25">
      <c r="A908" s="48">
        <f t="shared" si="258"/>
        <v>41</v>
      </c>
      <c r="B908" s="49" t="str">
        <f t="shared" si="260"/>
        <v xml:space="preserve"> </v>
      </c>
      <c r="C908" s="65" t="str">
        <f t="shared" si="268"/>
        <v xml:space="preserve">  </v>
      </c>
      <c r="D908" s="65" t="str">
        <f t="shared" si="269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4">SUM(K909)</f>
        <v>4000</v>
      </c>
      <c r="L908" s="69">
        <f t="shared" ref="L908:M908" si="275">SUM(L909)</f>
        <v>4000</v>
      </c>
      <c r="M908" s="69">
        <f t="shared" si="275"/>
        <v>4000</v>
      </c>
      <c r="N908" s="197"/>
    </row>
    <row r="909" spans="1:14" x14ac:dyDescent="0.25">
      <c r="A909" s="48">
        <f t="shared" si="258"/>
        <v>412</v>
      </c>
      <c r="B909" s="49" t="str">
        <f t="shared" si="260"/>
        <v xml:space="preserve"> </v>
      </c>
      <c r="C909" s="65" t="str">
        <f t="shared" si="268"/>
        <v xml:space="preserve">  </v>
      </c>
      <c r="D909" s="65" t="str">
        <f t="shared" si="269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6">SUM(K910:K915)</f>
        <v>4000</v>
      </c>
      <c r="L909" s="69">
        <f>SUM(L910:L915)</f>
        <v>4000</v>
      </c>
      <c r="M909" s="69">
        <f>SUM(M910:M915)</f>
        <v>4000</v>
      </c>
      <c r="N909" s="197"/>
    </row>
    <row r="910" spans="1:14" x14ac:dyDescent="0.25">
      <c r="A910" s="48">
        <f t="shared" si="258"/>
        <v>4123</v>
      </c>
      <c r="B910" s="49">
        <f t="shared" si="260"/>
        <v>32</v>
      </c>
      <c r="C910" s="65" t="str">
        <f t="shared" si="268"/>
        <v>092</v>
      </c>
      <c r="D910" s="65" t="str">
        <f t="shared" si="269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7" t="s">
        <v>166</v>
      </c>
      <c r="K910" s="107">
        <v>2000</v>
      </c>
      <c r="L910" s="107">
        <v>2000</v>
      </c>
      <c r="M910" s="107">
        <v>2000</v>
      </c>
      <c r="N910" s="197">
        <v>3210</v>
      </c>
    </row>
    <row r="911" spans="1:14" x14ac:dyDescent="0.25">
      <c r="A911" s="48">
        <f t="shared" si="258"/>
        <v>4123</v>
      </c>
      <c r="B911" s="49">
        <f t="shared" si="260"/>
        <v>49</v>
      </c>
      <c r="C911" s="65" t="str">
        <f t="shared" si="268"/>
        <v>092</v>
      </c>
      <c r="D911" s="65" t="str">
        <f t="shared" si="269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8"/>
      <c r="K911" s="107"/>
      <c r="L911" s="107"/>
      <c r="M911" s="107"/>
      <c r="N911" s="197">
        <v>4910</v>
      </c>
    </row>
    <row r="912" spans="1:14" x14ac:dyDescent="0.25">
      <c r="A912" s="48">
        <f t="shared" si="258"/>
        <v>4123</v>
      </c>
      <c r="B912" s="49">
        <f t="shared" si="260"/>
        <v>54</v>
      </c>
      <c r="C912" s="65" t="str">
        <f t="shared" si="268"/>
        <v>092</v>
      </c>
      <c r="D912" s="65" t="str">
        <f t="shared" si="269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8"/>
      <c r="K912" s="107">
        <v>2000</v>
      </c>
      <c r="L912" s="107">
        <v>2000</v>
      </c>
      <c r="M912" s="107">
        <v>2000</v>
      </c>
      <c r="N912" s="197">
        <v>5410</v>
      </c>
    </row>
    <row r="913" spans="1:14" x14ac:dyDescent="0.25">
      <c r="A913" s="48">
        <f t="shared" si="258"/>
        <v>4123</v>
      </c>
      <c r="B913" s="49">
        <f t="shared" si="260"/>
        <v>62</v>
      </c>
      <c r="C913" s="65" t="str">
        <f t="shared" si="268"/>
        <v>092</v>
      </c>
      <c r="D913" s="65" t="str">
        <f t="shared" si="269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8"/>
      <c r="K913" s="107"/>
      <c r="L913" s="107"/>
      <c r="M913" s="107"/>
      <c r="N913" s="197">
        <v>6210</v>
      </c>
    </row>
    <row r="914" spans="1:14" x14ac:dyDescent="0.25">
      <c r="A914" s="48">
        <f t="shared" si="258"/>
        <v>4123</v>
      </c>
      <c r="B914" s="49">
        <f t="shared" si="260"/>
        <v>72</v>
      </c>
      <c r="C914" s="65" t="str">
        <f t="shared" si="268"/>
        <v>092</v>
      </c>
      <c r="D914" s="65" t="str">
        <f t="shared" si="269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8"/>
      <c r="K914" s="107"/>
      <c r="L914" s="107"/>
      <c r="M914" s="107"/>
      <c r="N914" s="197">
        <v>7210</v>
      </c>
    </row>
    <row r="915" spans="1:14" x14ac:dyDescent="0.25">
      <c r="A915" s="48">
        <f t="shared" si="258"/>
        <v>4123</v>
      </c>
      <c r="B915" s="49">
        <f t="shared" si="260"/>
        <v>82</v>
      </c>
      <c r="C915" s="65" t="str">
        <f t="shared" si="268"/>
        <v>092</v>
      </c>
      <c r="D915" s="65" t="str">
        <f t="shared" si="269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39"/>
      <c r="K915" s="107"/>
      <c r="L915" s="107"/>
      <c r="M915" s="107"/>
      <c r="N915" s="197">
        <v>8210</v>
      </c>
    </row>
    <row r="916" spans="1:14" ht="25.5" x14ac:dyDescent="0.25">
      <c r="A916" s="48">
        <f t="shared" si="258"/>
        <v>42</v>
      </c>
      <c r="B916" s="49" t="str">
        <f t="shared" si="260"/>
        <v xml:space="preserve"> </v>
      </c>
      <c r="C916" s="65" t="str">
        <f t="shared" si="268"/>
        <v xml:space="preserve">  </v>
      </c>
      <c r="D916" s="65" t="str">
        <f t="shared" si="269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7">SUM(K917,K930,K973,K980,K987,K994)</f>
        <v>110500</v>
      </c>
      <c r="L916" s="69">
        <f t="shared" ref="L916" si="278">SUM(L917,L930,L973,L980,L987,L994)</f>
        <v>110500</v>
      </c>
      <c r="M916" s="69">
        <f t="shared" ref="M916" si="279">SUM(M917,M930,M973,M980,M987,M994)</f>
        <v>110500</v>
      </c>
      <c r="N916" s="197"/>
    </row>
    <row r="917" spans="1:14" x14ac:dyDescent="0.25">
      <c r="A917" s="48">
        <f t="shared" si="258"/>
        <v>421</v>
      </c>
      <c r="B917" s="49" t="str">
        <f t="shared" si="260"/>
        <v xml:space="preserve"> </v>
      </c>
      <c r="C917" s="65" t="str">
        <f t="shared" si="268"/>
        <v xml:space="preserve">  </v>
      </c>
      <c r="D917" s="65" t="str">
        <f t="shared" si="269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80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x14ac:dyDescent="0.25">
      <c r="A918" s="48">
        <f t="shared" si="258"/>
        <v>4212</v>
      </c>
      <c r="B918" s="49">
        <f t="shared" si="260"/>
        <v>32</v>
      </c>
      <c r="C918" s="65" t="str">
        <f t="shared" si="268"/>
        <v>092</v>
      </c>
      <c r="D918" s="65" t="str">
        <f t="shared" si="269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7" t="s">
        <v>241</v>
      </c>
      <c r="K918" s="107"/>
      <c r="L918" s="107"/>
      <c r="M918" s="107"/>
      <c r="N918" s="197">
        <v>3210</v>
      </c>
    </row>
    <row r="919" spans="1:14" x14ac:dyDescent="0.25">
      <c r="A919" s="48">
        <f t="shared" si="258"/>
        <v>4212</v>
      </c>
      <c r="B919" s="49">
        <f t="shared" si="260"/>
        <v>49</v>
      </c>
      <c r="C919" s="65" t="str">
        <f t="shared" si="268"/>
        <v>092</v>
      </c>
      <c r="D919" s="65" t="str">
        <f t="shared" si="269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8"/>
      <c r="K919" s="107"/>
      <c r="L919" s="107"/>
      <c r="M919" s="107"/>
      <c r="N919" s="197">
        <v>4910</v>
      </c>
    </row>
    <row r="920" spans="1:14" x14ac:dyDescent="0.25">
      <c r="A920" s="48">
        <f t="shared" si="258"/>
        <v>4212</v>
      </c>
      <c r="B920" s="49">
        <f t="shared" si="260"/>
        <v>54</v>
      </c>
      <c r="C920" s="65" t="str">
        <f t="shared" si="268"/>
        <v>092</v>
      </c>
      <c r="D920" s="65" t="str">
        <f t="shared" si="269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8"/>
      <c r="K920" s="107"/>
      <c r="L920" s="107"/>
      <c r="M920" s="107"/>
      <c r="N920" s="197">
        <v>5410</v>
      </c>
    </row>
    <row r="921" spans="1:14" x14ac:dyDescent="0.25">
      <c r="A921" s="48">
        <f t="shared" si="258"/>
        <v>4212</v>
      </c>
      <c r="B921" s="49">
        <f t="shared" si="260"/>
        <v>62</v>
      </c>
      <c r="C921" s="65" t="str">
        <f t="shared" si="268"/>
        <v>092</v>
      </c>
      <c r="D921" s="65" t="str">
        <f t="shared" si="269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8"/>
      <c r="K921" s="107"/>
      <c r="L921" s="107"/>
      <c r="M921" s="107"/>
      <c r="N921" s="197">
        <v>6210</v>
      </c>
    </row>
    <row r="922" spans="1:14" x14ac:dyDescent="0.25">
      <c r="A922" s="48">
        <f t="shared" si="258"/>
        <v>4212</v>
      </c>
      <c r="B922" s="49">
        <f t="shared" si="260"/>
        <v>72</v>
      </c>
      <c r="C922" s="65" t="str">
        <f t="shared" si="268"/>
        <v>092</v>
      </c>
      <c r="D922" s="65" t="str">
        <f t="shared" si="269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8"/>
      <c r="K922" s="107"/>
      <c r="L922" s="107"/>
      <c r="M922" s="107"/>
      <c r="N922" s="197">
        <v>7210</v>
      </c>
    </row>
    <row r="923" spans="1:14" x14ac:dyDescent="0.25">
      <c r="A923" s="48">
        <f t="shared" si="258"/>
        <v>4212</v>
      </c>
      <c r="B923" s="49">
        <f t="shared" si="260"/>
        <v>82</v>
      </c>
      <c r="C923" s="65" t="str">
        <f t="shared" si="268"/>
        <v>092</v>
      </c>
      <c r="D923" s="65" t="str">
        <f t="shared" si="269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39"/>
      <c r="K923" s="107"/>
      <c r="L923" s="107"/>
      <c r="M923" s="107"/>
      <c r="N923" s="197">
        <v>8210</v>
      </c>
    </row>
    <row r="924" spans="1:14" x14ac:dyDescent="0.25">
      <c r="A924" s="48">
        <f t="shared" ref="A924:A1049" si="281">G924</f>
        <v>4214</v>
      </c>
      <c r="B924" s="49">
        <f t="shared" si="260"/>
        <v>32</v>
      </c>
      <c r="C924" s="65" t="str">
        <f t="shared" si="268"/>
        <v>092</v>
      </c>
      <c r="D924" s="65" t="str">
        <f t="shared" si="269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7" t="s">
        <v>169</v>
      </c>
      <c r="K924" s="107"/>
      <c r="L924" s="107"/>
      <c r="M924" s="107"/>
      <c r="N924" s="197">
        <v>3210</v>
      </c>
    </row>
    <row r="925" spans="1:14" x14ac:dyDescent="0.25">
      <c r="A925" s="48">
        <f t="shared" si="281"/>
        <v>4214</v>
      </c>
      <c r="B925" s="49">
        <f t="shared" si="260"/>
        <v>49</v>
      </c>
      <c r="C925" s="65" t="str">
        <f t="shared" si="268"/>
        <v>092</v>
      </c>
      <c r="D925" s="65" t="str">
        <f t="shared" si="269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8"/>
      <c r="K925" s="107"/>
      <c r="L925" s="107"/>
      <c r="M925" s="107"/>
      <c r="N925" s="197">
        <v>4910</v>
      </c>
    </row>
    <row r="926" spans="1:14" x14ac:dyDescent="0.25">
      <c r="A926" s="48">
        <f t="shared" si="281"/>
        <v>4214</v>
      </c>
      <c r="B926" s="49">
        <f t="shared" si="260"/>
        <v>54</v>
      </c>
      <c r="C926" s="65" t="str">
        <f t="shared" si="268"/>
        <v>092</v>
      </c>
      <c r="D926" s="65" t="str">
        <f t="shared" si="269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8"/>
      <c r="K926" s="107"/>
      <c r="L926" s="107"/>
      <c r="M926" s="107"/>
      <c r="N926" s="197">
        <v>5410</v>
      </c>
    </row>
    <row r="927" spans="1:14" x14ac:dyDescent="0.25">
      <c r="A927" s="48">
        <f t="shared" si="281"/>
        <v>4214</v>
      </c>
      <c r="B927" s="49">
        <f t="shared" si="260"/>
        <v>62</v>
      </c>
      <c r="C927" s="65" t="str">
        <f t="shared" si="268"/>
        <v>092</v>
      </c>
      <c r="D927" s="65" t="str">
        <f t="shared" si="269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8"/>
      <c r="K927" s="107"/>
      <c r="L927" s="107"/>
      <c r="M927" s="107"/>
      <c r="N927" s="197">
        <v>6210</v>
      </c>
    </row>
    <row r="928" spans="1:14" x14ac:dyDescent="0.25">
      <c r="A928" s="48">
        <f t="shared" si="281"/>
        <v>4214</v>
      </c>
      <c r="B928" s="49">
        <f t="shared" si="260"/>
        <v>72</v>
      </c>
      <c r="C928" s="65" t="str">
        <f t="shared" si="268"/>
        <v>092</v>
      </c>
      <c r="D928" s="65" t="str">
        <f t="shared" si="269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8"/>
      <c r="K928" s="107"/>
      <c r="L928" s="107"/>
      <c r="M928" s="107"/>
      <c r="N928" s="197">
        <v>7210</v>
      </c>
    </row>
    <row r="929" spans="1:14" x14ac:dyDescent="0.25">
      <c r="A929" s="48">
        <f t="shared" si="281"/>
        <v>4214</v>
      </c>
      <c r="B929" s="49">
        <f t="shared" si="260"/>
        <v>82</v>
      </c>
      <c r="C929" s="65" t="str">
        <f t="shared" si="268"/>
        <v>092</v>
      </c>
      <c r="D929" s="65" t="str">
        <f t="shared" si="269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39"/>
      <c r="K929" s="107"/>
      <c r="L929" s="107"/>
      <c r="M929" s="107"/>
      <c r="N929" s="197">
        <v>8210</v>
      </c>
    </row>
    <row r="930" spans="1:14" x14ac:dyDescent="0.25">
      <c r="A930" s="48">
        <f t="shared" si="281"/>
        <v>422</v>
      </c>
      <c r="B930" s="49" t="str">
        <f t="shared" si="260"/>
        <v xml:space="preserve"> </v>
      </c>
      <c r="C930" s="65" t="str">
        <f t="shared" si="268"/>
        <v xml:space="preserve">  </v>
      </c>
      <c r="D930" s="65" t="str">
        <f t="shared" si="269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2">SUM(K931:K972)</f>
        <v>69000</v>
      </c>
      <c r="L930" s="108">
        <f>SUM(L931:L972)</f>
        <v>99000</v>
      </c>
      <c r="M930" s="108">
        <f>SUM(M931:M972)</f>
        <v>99000</v>
      </c>
      <c r="N930" s="197"/>
    </row>
    <row r="931" spans="1:14" x14ac:dyDescent="0.25">
      <c r="A931" s="48">
        <f t="shared" si="281"/>
        <v>4221</v>
      </c>
      <c r="B931" s="49">
        <f t="shared" si="260"/>
        <v>32</v>
      </c>
      <c r="C931" s="65" t="str">
        <f t="shared" si="268"/>
        <v>092</v>
      </c>
      <c r="D931" s="65" t="str">
        <f t="shared" si="269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7" t="s">
        <v>71</v>
      </c>
      <c r="K931" s="107">
        <v>25000</v>
      </c>
      <c r="L931" s="107">
        <v>25000</v>
      </c>
      <c r="M931" s="107">
        <v>25000</v>
      </c>
      <c r="N931" s="197">
        <v>3210</v>
      </c>
    </row>
    <row r="932" spans="1:14" x14ac:dyDescent="0.25">
      <c r="A932" s="48">
        <f t="shared" si="281"/>
        <v>4221</v>
      </c>
      <c r="B932" s="49">
        <f t="shared" si="260"/>
        <v>49</v>
      </c>
      <c r="C932" s="65" t="str">
        <f t="shared" si="268"/>
        <v>092</v>
      </c>
      <c r="D932" s="65" t="str">
        <f t="shared" si="269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8"/>
      <c r="K932" s="107"/>
      <c r="L932" s="107"/>
      <c r="M932" s="107"/>
      <c r="N932" s="197">
        <v>4910</v>
      </c>
    </row>
    <row r="933" spans="1:14" x14ac:dyDescent="0.25">
      <c r="A933" s="48">
        <f t="shared" si="281"/>
        <v>4221</v>
      </c>
      <c r="B933" s="49">
        <f t="shared" si="260"/>
        <v>54</v>
      </c>
      <c r="C933" s="65" t="str">
        <f t="shared" si="268"/>
        <v>092</v>
      </c>
      <c r="D933" s="65" t="str">
        <f t="shared" si="269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8"/>
      <c r="K933" s="107"/>
      <c r="L933" s="107"/>
      <c r="M933" s="107"/>
      <c r="N933" s="197">
        <v>5410</v>
      </c>
    </row>
    <row r="934" spans="1:14" x14ac:dyDescent="0.25">
      <c r="A934" s="48">
        <f t="shared" si="281"/>
        <v>4221</v>
      </c>
      <c r="B934" s="49">
        <f t="shared" si="260"/>
        <v>62</v>
      </c>
      <c r="C934" s="65" t="str">
        <f t="shared" si="268"/>
        <v>092</v>
      </c>
      <c r="D934" s="65" t="str">
        <f t="shared" si="269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8"/>
      <c r="K934" s="107"/>
      <c r="L934" s="107"/>
      <c r="M934" s="107"/>
      <c r="N934" s="197">
        <v>6210</v>
      </c>
    </row>
    <row r="935" spans="1:14" ht="25.5" customHeight="1" x14ac:dyDescent="0.25">
      <c r="A935" s="48">
        <f t="shared" si="281"/>
        <v>4221</v>
      </c>
      <c r="B935" s="49">
        <f t="shared" si="260"/>
        <v>72</v>
      </c>
      <c r="C935" s="65" t="str">
        <f t="shared" si="268"/>
        <v>092</v>
      </c>
      <c r="D935" s="65" t="str">
        <f t="shared" si="269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8"/>
      <c r="K935" s="107"/>
      <c r="L935" s="107"/>
      <c r="M935" s="107"/>
      <c r="N935" s="197">
        <v>7210</v>
      </c>
    </row>
    <row r="936" spans="1:14" x14ac:dyDescent="0.25">
      <c r="A936" s="48">
        <f t="shared" si="281"/>
        <v>4221</v>
      </c>
      <c r="B936" s="49">
        <f t="shared" si="260"/>
        <v>82</v>
      </c>
      <c r="C936" s="65" t="str">
        <f t="shared" si="268"/>
        <v>092</v>
      </c>
      <c r="D936" s="65" t="str">
        <f t="shared" si="269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39"/>
      <c r="K936" s="107"/>
      <c r="L936" s="107"/>
      <c r="M936" s="107"/>
      <c r="N936" s="197">
        <v>8210</v>
      </c>
    </row>
    <row r="937" spans="1:14" x14ac:dyDescent="0.25">
      <c r="A937" s="48">
        <f t="shared" si="281"/>
        <v>4222</v>
      </c>
      <c r="B937" s="49">
        <f t="shared" si="260"/>
        <v>32</v>
      </c>
      <c r="C937" s="65" t="str">
        <f t="shared" si="268"/>
        <v>092</v>
      </c>
      <c r="D937" s="65" t="str">
        <f t="shared" si="269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7" t="s">
        <v>178</v>
      </c>
      <c r="K937" s="107"/>
      <c r="L937" s="107"/>
      <c r="M937" s="107"/>
      <c r="N937" s="197">
        <v>3210</v>
      </c>
    </row>
    <row r="938" spans="1:14" x14ac:dyDescent="0.25">
      <c r="A938" s="48">
        <f t="shared" si="281"/>
        <v>4222</v>
      </c>
      <c r="B938" s="49">
        <f t="shared" si="260"/>
        <v>49</v>
      </c>
      <c r="C938" s="65" t="str">
        <f t="shared" si="268"/>
        <v>092</v>
      </c>
      <c r="D938" s="65" t="str">
        <f t="shared" si="269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8"/>
      <c r="K938" s="107"/>
      <c r="L938" s="107"/>
      <c r="M938" s="107"/>
      <c r="N938" s="197">
        <v>4910</v>
      </c>
    </row>
    <row r="939" spans="1:14" x14ac:dyDescent="0.25">
      <c r="A939" s="48">
        <f t="shared" si="281"/>
        <v>4222</v>
      </c>
      <c r="B939" s="49">
        <f t="shared" si="260"/>
        <v>54</v>
      </c>
      <c r="C939" s="65" t="str">
        <f t="shared" si="268"/>
        <v>092</v>
      </c>
      <c r="D939" s="65" t="str">
        <f t="shared" si="269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8"/>
      <c r="K939" s="107"/>
      <c r="L939" s="107"/>
      <c r="M939" s="107"/>
      <c r="N939" s="197">
        <v>5410</v>
      </c>
    </row>
    <row r="940" spans="1:14" x14ac:dyDescent="0.25">
      <c r="A940" s="48">
        <f t="shared" si="281"/>
        <v>4222</v>
      </c>
      <c r="B940" s="49">
        <f t="shared" si="260"/>
        <v>62</v>
      </c>
      <c r="C940" s="65" t="str">
        <f t="shared" si="268"/>
        <v>092</v>
      </c>
      <c r="D940" s="65" t="str">
        <f t="shared" si="269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8"/>
      <c r="K940" s="107"/>
      <c r="L940" s="107"/>
      <c r="M940" s="107"/>
      <c r="N940" s="197">
        <v>6210</v>
      </c>
    </row>
    <row r="941" spans="1:14" x14ac:dyDescent="0.25">
      <c r="A941" s="48">
        <f t="shared" si="281"/>
        <v>4222</v>
      </c>
      <c r="B941" s="49">
        <f t="shared" si="260"/>
        <v>72</v>
      </c>
      <c r="C941" s="65" t="str">
        <f t="shared" si="268"/>
        <v>092</v>
      </c>
      <c r="D941" s="65" t="str">
        <f t="shared" si="269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8"/>
      <c r="K941" s="107"/>
      <c r="L941" s="107"/>
      <c r="M941" s="107"/>
      <c r="N941" s="197">
        <v>7210</v>
      </c>
    </row>
    <row r="942" spans="1:14" ht="25.5" customHeight="1" x14ac:dyDescent="0.25">
      <c r="A942" s="48">
        <f t="shared" si="281"/>
        <v>4222</v>
      </c>
      <c r="B942" s="49">
        <f t="shared" si="260"/>
        <v>82</v>
      </c>
      <c r="C942" s="65" t="str">
        <f t="shared" si="268"/>
        <v>092</v>
      </c>
      <c r="D942" s="65" t="str">
        <f t="shared" si="269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39"/>
      <c r="K942" s="107"/>
      <c r="L942" s="107"/>
      <c r="M942" s="107"/>
      <c r="N942" s="197">
        <v>8210</v>
      </c>
    </row>
    <row r="943" spans="1:14" x14ac:dyDescent="0.25">
      <c r="A943" s="48">
        <f t="shared" si="281"/>
        <v>4223</v>
      </c>
      <c r="B943" s="49">
        <f t="shared" si="260"/>
        <v>32</v>
      </c>
      <c r="C943" s="65" t="str">
        <f t="shared" si="268"/>
        <v>092</v>
      </c>
      <c r="D943" s="65" t="str">
        <f t="shared" si="269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7" t="s">
        <v>181</v>
      </c>
      <c r="K943" s="107">
        <v>16000</v>
      </c>
      <c r="L943" s="107">
        <v>16000</v>
      </c>
      <c r="M943" s="107">
        <v>16000</v>
      </c>
      <c r="N943" s="197">
        <v>3210</v>
      </c>
    </row>
    <row r="944" spans="1:14" x14ac:dyDescent="0.25">
      <c r="A944" s="48">
        <f t="shared" si="281"/>
        <v>4223</v>
      </c>
      <c r="B944" s="49">
        <f t="shared" si="260"/>
        <v>49</v>
      </c>
      <c r="C944" s="65" t="str">
        <f t="shared" si="268"/>
        <v>092</v>
      </c>
      <c r="D944" s="65" t="str">
        <f t="shared" si="269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8"/>
      <c r="K944" s="107"/>
      <c r="L944" s="107"/>
      <c r="M944" s="107"/>
      <c r="N944" s="197">
        <v>4910</v>
      </c>
    </row>
    <row r="945" spans="1:14" x14ac:dyDescent="0.25">
      <c r="A945" s="48">
        <f t="shared" si="281"/>
        <v>4223</v>
      </c>
      <c r="B945" s="49">
        <f t="shared" si="260"/>
        <v>54</v>
      </c>
      <c r="C945" s="65" t="str">
        <f t="shared" si="268"/>
        <v>092</v>
      </c>
      <c r="D945" s="65" t="str">
        <f t="shared" si="269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8"/>
      <c r="K945" s="107"/>
      <c r="L945" s="107"/>
      <c r="M945" s="107"/>
      <c r="N945" s="197">
        <v>5410</v>
      </c>
    </row>
    <row r="946" spans="1:14" x14ac:dyDescent="0.25">
      <c r="A946" s="48">
        <f t="shared" si="281"/>
        <v>4223</v>
      </c>
      <c r="B946" s="49">
        <f t="shared" si="260"/>
        <v>62</v>
      </c>
      <c r="C946" s="65" t="str">
        <f t="shared" si="268"/>
        <v>092</v>
      </c>
      <c r="D946" s="65" t="str">
        <f t="shared" si="269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8"/>
      <c r="K946" s="107"/>
      <c r="L946" s="107"/>
      <c r="M946" s="107"/>
      <c r="N946" s="197">
        <v>6210</v>
      </c>
    </row>
    <row r="947" spans="1:14" x14ac:dyDescent="0.25">
      <c r="A947" s="48">
        <f t="shared" si="281"/>
        <v>4223</v>
      </c>
      <c r="B947" s="49">
        <f t="shared" si="260"/>
        <v>72</v>
      </c>
      <c r="C947" s="65" t="str">
        <f t="shared" si="268"/>
        <v>092</v>
      </c>
      <c r="D947" s="65" t="str">
        <f t="shared" si="269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8"/>
      <c r="K947" s="107"/>
      <c r="L947" s="107"/>
      <c r="M947" s="107"/>
      <c r="N947" s="197">
        <v>7210</v>
      </c>
    </row>
    <row r="948" spans="1:14" x14ac:dyDescent="0.25">
      <c r="A948" s="48">
        <f t="shared" si="281"/>
        <v>4223</v>
      </c>
      <c r="B948" s="49">
        <f t="shared" si="260"/>
        <v>82</v>
      </c>
      <c r="C948" s="65" t="str">
        <f t="shared" si="268"/>
        <v>092</v>
      </c>
      <c r="D948" s="65" t="str">
        <f t="shared" si="269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39"/>
      <c r="K948" s="107"/>
      <c r="L948" s="107"/>
      <c r="M948" s="107"/>
      <c r="N948" s="197">
        <v>8210</v>
      </c>
    </row>
    <row r="949" spans="1:14" x14ac:dyDescent="0.25">
      <c r="A949" s="48">
        <f t="shared" si="281"/>
        <v>4224</v>
      </c>
      <c r="B949" s="49">
        <f t="shared" si="260"/>
        <v>32</v>
      </c>
      <c r="C949" s="65" t="str">
        <f t="shared" si="268"/>
        <v>092</v>
      </c>
      <c r="D949" s="65" t="str">
        <f t="shared" si="269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7" t="s">
        <v>72</v>
      </c>
      <c r="K949" s="107">
        <v>2000</v>
      </c>
      <c r="L949" s="107">
        <v>2000</v>
      </c>
      <c r="M949" s="107">
        <v>2000</v>
      </c>
      <c r="N949" s="197">
        <v>3210</v>
      </c>
    </row>
    <row r="950" spans="1:14" x14ac:dyDescent="0.25">
      <c r="A950" s="48">
        <f t="shared" si="281"/>
        <v>4224</v>
      </c>
      <c r="B950" s="49">
        <f t="shared" si="260"/>
        <v>49</v>
      </c>
      <c r="C950" s="65" t="str">
        <f t="shared" si="268"/>
        <v>092</v>
      </c>
      <c r="D950" s="65" t="str">
        <f t="shared" si="269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8"/>
      <c r="K950" s="107"/>
      <c r="L950" s="107"/>
      <c r="M950" s="107"/>
      <c r="N950" s="197">
        <v>4910</v>
      </c>
    </row>
    <row r="951" spans="1:14" x14ac:dyDescent="0.25">
      <c r="A951" s="48">
        <f t="shared" si="281"/>
        <v>4224</v>
      </c>
      <c r="B951" s="49">
        <f t="shared" si="260"/>
        <v>54</v>
      </c>
      <c r="C951" s="65" t="str">
        <f t="shared" si="268"/>
        <v>092</v>
      </c>
      <c r="D951" s="65" t="str">
        <f t="shared" si="269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8"/>
      <c r="K951" s="107"/>
      <c r="L951" s="107"/>
      <c r="M951" s="107"/>
      <c r="N951" s="197">
        <v>5410</v>
      </c>
    </row>
    <row r="952" spans="1:14" x14ac:dyDescent="0.25">
      <c r="A952" s="48">
        <f t="shared" si="281"/>
        <v>4224</v>
      </c>
      <c r="B952" s="49">
        <f t="shared" si="260"/>
        <v>62</v>
      </c>
      <c r="C952" s="65" t="str">
        <f t="shared" si="268"/>
        <v>092</v>
      </c>
      <c r="D952" s="65" t="str">
        <f t="shared" si="269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8"/>
      <c r="K952" s="107"/>
      <c r="L952" s="107"/>
      <c r="M952" s="107"/>
      <c r="N952" s="197">
        <v>6210</v>
      </c>
    </row>
    <row r="953" spans="1:14" x14ac:dyDescent="0.25">
      <c r="A953" s="48">
        <f t="shared" si="281"/>
        <v>4224</v>
      </c>
      <c r="B953" s="49">
        <f t="shared" si="260"/>
        <v>72</v>
      </c>
      <c r="C953" s="65" t="str">
        <f t="shared" si="268"/>
        <v>092</v>
      </c>
      <c r="D953" s="65" t="str">
        <f t="shared" si="269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8"/>
      <c r="K953" s="107"/>
      <c r="L953" s="107"/>
      <c r="M953" s="107"/>
      <c r="N953" s="197">
        <v>7210</v>
      </c>
    </row>
    <row r="954" spans="1:14" x14ac:dyDescent="0.25">
      <c r="A954" s="48">
        <f t="shared" si="281"/>
        <v>4224</v>
      </c>
      <c r="B954" s="49">
        <f t="shared" si="260"/>
        <v>82</v>
      </c>
      <c r="C954" s="65" t="str">
        <f t="shared" si="268"/>
        <v>092</v>
      </c>
      <c r="D954" s="65" t="str">
        <f t="shared" si="269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39"/>
      <c r="K954" s="107"/>
      <c r="L954" s="107"/>
      <c r="M954" s="107"/>
      <c r="N954" s="197">
        <v>8210</v>
      </c>
    </row>
    <row r="955" spans="1:14" x14ac:dyDescent="0.25">
      <c r="A955" s="48">
        <f t="shared" si="281"/>
        <v>4225</v>
      </c>
      <c r="B955" s="49">
        <f t="shared" si="260"/>
        <v>32</v>
      </c>
      <c r="C955" s="65" t="str">
        <f t="shared" si="268"/>
        <v>092</v>
      </c>
      <c r="D955" s="65" t="str">
        <f t="shared" si="269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7" t="s">
        <v>73</v>
      </c>
      <c r="K955" s="107">
        <v>19000</v>
      </c>
      <c r="L955" s="107">
        <v>19000</v>
      </c>
      <c r="M955" s="107">
        <v>19000</v>
      </c>
      <c r="N955" s="197">
        <v>3210</v>
      </c>
    </row>
    <row r="956" spans="1:14" x14ac:dyDescent="0.25">
      <c r="A956" s="48">
        <f t="shared" si="281"/>
        <v>4225</v>
      </c>
      <c r="B956" s="49">
        <f t="shared" si="260"/>
        <v>49</v>
      </c>
      <c r="C956" s="65" t="str">
        <f t="shared" si="268"/>
        <v>092</v>
      </c>
      <c r="D956" s="65" t="str">
        <f t="shared" si="269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8"/>
      <c r="K956" s="107"/>
      <c r="L956" s="107"/>
      <c r="M956" s="107"/>
      <c r="N956" s="197">
        <v>4910</v>
      </c>
    </row>
    <row r="957" spans="1:14" x14ac:dyDescent="0.25">
      <c r="A957" s="48">
        <f t="shared" si="281"/>
        <v>4225</v>
      </c>
      <c r="B957" s="49">
        <f t="shared" si="260"/>
        <v>54</v>
      </c>
      <c r="C957" s="65" t="str">
        <f t="shared" si="268"/>
        <v>092</v>
      </c>
      <c r="D957" s="65" t="str">
        <f t="shared" si="269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8"/>
      <c r="K957" s="107">
        <v>3000</v>
      </c>
      <c r="L957" s="107">
        <v>3000</v>
      </c>
      <c r="M957" s="107">
        <v>3000</v>
      </c>
      <c r="N957" s="197">
        <v>5410</v>
      </c>
    </row>
    <row r="958" spans="1:14" x14ac:dyDescent="0.25">
      <c r="A958" s="48">
        <f t="shared" si="281"/>
        <v>4225</v>
      </c>
      <c r="B958" s="49">
        <f t="shared" si="260"/>
        <v>62</v>
      </c>
      <c r="C958" s="65" t="str">
        <f t="shared" si="268"/>
        <v>092</v>
      </c>
      <c r="D958" s="65" t="str">
        <f t="shared" si="269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8"/>
      <c r="K958" s="107">
        <v>1000</v>
      </c>
      <c r="L958" s="107">
        <v>1000</v>
      </c>
      <c r="M958" s="107">
        <v>1000</v>
      </c>
      <c r="N958" s="197">
        <v>6210</v>
      </c>
    </row>
    <row r="959" spans="1:14" x14ac:dyDescent="0.25">
      <c r="A959" s="48">
        <f t="shared" si="281"/>
        <v>4225</v>
      </c>
      <c r="B959" s="49">
        <f t="shared" si="260"/>
        <v>72</v>
      </c>
      <c r="C959" s="65" t="str">
        <f t="shared" si="268"/>
        <v>092</v>
      </c>
      <c r="D959" s="65" t="str">
        <f t="shared" si="269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8"/>
      <c r="K959" s="107"/>
      <c r="L959" s="107"/>
      <c r="M959" s="107"/>
      <c r="N959" s="197">
        <v>7210</v>
      </c>
    </row>
    <row r="960" spans="1:14" x14ac:dyDescent="0.25">
      <c r="A960" s="48">
        <f t="shared" si="281"/>
        <v>4225</v>
      </c>
      <c r="B960" s="49">
        <f t="shared" si="260"/>
        <v>82</v>
      </c>
      <c r="C960" s="65" t="str">
        <f t="shared" si="268"/>
        <v>092</v>
      </c>
      <c r="D960" s="65" t="str">
        <f t="shared" si="269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39"/>
      <c r="K960" s="107"/>
      <c r="L960" s="107"/>
      <c r="M960" s="107"/>
      <c r="N960" s="197">
        <v>8210</v>
      </c>
    </row>
    <row r="961" spans="1:14" x14ac:dyDescent="0.25">
      <c r="A961" s="48">
        <f t="shared" si="281"/>
        <v>4226</v>
      </c>
      <c r="B961" s="49">
        <f t="shared" si="260"/>
        <v>32</v>
      </c>
      <c r="C961" s="65" t="str">
        <f t="shared" si="268"/>
        <v>092</v>
      </c>
      <c r="D961" s="65" t="str">
        <f t="shared" si="269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7" t="s">
        <v>74</v>
      </c>
      <c r="K961" s="107"/>
      <c r="L961" s="107"/>
      <c r="M961" s="107"/>
      <c r="N961" s="197">
        <v>3210</v>
      </c>
    </row>
    <row r="962" spans="1:14" x14ac:dyDescent="0.25">
      <c r="A962" s="48">
        <f t="shared" si="281"/>
        <v>4226</v>
      </c>
      <c r="B962" s="49">
        <f t="shared" si="260"/>
        <v>49</v>
      </c>
      <c r="C962" s="65" t="str">
        <f t="shared" si="268"/>
        <v>092</v>
      </c>
      <c r="D962" s="65" t="str">
        <f t="shared" si="269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8"/>
      <c r="K962" s="107"/>
      <c r="L962" s="107"/>
      <c r="M962" s="107"/>
      <c r="N962" s="197">
        <v>4910</v>
      </c>
    </row>
    <row r="963" spans="1:14" x14ac:dyDescent="0.25">
      <c r="A963" s="48">
        <f t="shared" si="281"/>
        <v>4226</v>
      </c>
      <c r="B963" s="49">
        <f t="shared" si="260"/>
        <v>54</v>
      </c>
      <c r="C963" s="65" t="str">
        <f t="shared" si="268"/>
        <v>092</v>
      </c>
      <c r="D963" s="65" t="str">
        <f t="shared" si="269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8"/>
      <c r="K963" s="107"/>
      <c r="L963" s="107"/>
      <c r="M963" s="107"/>
      <c r="N963" s="197">
        <v>5410</v>
      </c>
    </row>
    <row r="964" spans="1:14" x14ac:dyDescent="0.25">
      <c r="A964" s="48">
        <f t="shared" si="281"/>
        <v>4226</v>
      </c>
      <c r="B964" s="49">
        <f t="shared" si="260"/>
        <v>62</v>
      </c>
      <c r="C964" s="65" t="str">
        <f t="shared" si="268"/>
        <v>092</v>
      </c>
      <c r="D964" s="65" t="str">
        <f t="shared" si="269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8"/>
      <c r="K964" s="107"/>
      <c r="L964" s="107"/>
      <c r="M964" s="107"/>
      <c r="N964" s="197">
        <v>6210</v>
      </c>
    </row>
    <row r="965" spans="1:14" x14ac:dyDescent="0.25">
      <c r="A965" s="48">
        <f t="shared" si="281"/>
        <v>4226</v>
      </c>
      <c r="B965" s="49">
        <f t="shared" si="260"/>
        <v>72</v>
      </c>
      <c r="C965" s="65" t="str">
        <f t="shared" si="268"/>
        <v>092</v>
      </c>
      <c r="D965" s="65" t="str">
        <f t="shared" si="269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8"/>
      <c r="K965" s="107"/>
      <c r="L965" s="107"/>
      <c r="M965" s="107"/>
      <c r="N965" s="197">
        <v>7210</v>
      </c>
    </row>
    <row r="966" spans="1:14" x14ac:dyDescent="0.25">
      <c r="A966" s="48">
        <f t="shared" si="281"/>
        <v>4226</v>
      </c>
      <c r="B966" s="49">
        <f t="shared" si="260"/>
        <v>82</v>
      </c>
      <c r="C966" s="65" t="str">
        <f t="shared" si="268"/>
        <v>092</v>
      </c>
      <c r="D966" s="65" t="str">
        <f t="shared" si="269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39"/>
      <c r="K966" s="107"/>
      <c r="L966" s="107"/>
      <c r="M966" s="107"/>
      <c r="N966" s="197">
        <v>8210</v>
      </c>
    </row>
    <row r="967" spans="1:14" ht="15" customHeight="1" x14ac:dyDescent="0.25">
      <c r="A967" s="48">
        <f t="shared" si="281"/>
        <v>4227</v>
      </c>
      <c r="B967" s="49">
        <f t="shared" si="260"/>
        <v>32</v>
      </c>
      <c r="C967" s="65" t="str">
        <f t="shared" si="268"/>
        <v>092</v>
      </c>
      <c r="D967" s="65" t="str">
        <f t="shared" si="269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7" t="s">
        <v>75</v>
      </c>
      <c r="K967" s="107">
        <v>3000</v>
      </c>
      <c r="L967" s="107">
        <v>33000</v>
      </c>
      <c r="M967" s="107">
        <v>33000</v>
      </c>
      <c r="N967" s="197">
        <v>3210</v>
      </c>
    </row>
    <row r="968" spans="1:14" x14ac:dyDescent="0.25">
      <c r="A968" s="48">
        <f t="shared" si="281"/>
        <v>4227</v>
      </c>
      <c r="B968" s="49">
        <f t="shared" si="260"/>
        <v>49</v>
      </c>
      <c r="C968" s="65" t="str">
        <f t="shared" si="268"/>
        <v>092</v>
      </c>
      <c r="D968" s="65" t="str">
        <f t="shared" si="269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8"/>
      <c r="K968" s="107"/>
      <c r="L968" s="107"/>
      <c r="M968" s="107"/>
      <c r="N968" s="197">
        <v>4910</v>
      </c>
    </row>
    <row r="969" spans="1:14" x14ac:dyDescent="0.25">
      <c r="A969" s="48">
        <f t="shared" si="281"/>
        <v>4227</v>
      </c>
      <c r="B969" s="49">
        <f t="shared" si="260"/>
        <v>54</v>
      </c>
      <c r="C969" s="65" t="str">
        <f t="shared" si="268"/>
        <v>092</v>
      </c>
      <c r="D969" s="65" t="str">
        <f t="shared" si="269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8"/>
      <c r="K969" s="107"/>
      <c r="L969" s="107"/>
      <c r="M969" s="107"/>
      <c r="N969" s="197">
        <v>5410</v>
      </c>
    </row>
    <row r="970" spans="1:14" x14ac:dyDescent="0.25">
      <c r="A970" s="48">
        <f t="shared" si="281"/>
        <v>4227</v>
      </c>
      <c r="B970" s="49">
        <f t="shared" si="260"/>
        <v>62</v>
      </c>
      <c r="C970" s="65" t="str">
        <f t="shared" si="268"/>
        <v>092</v>
      </c>
      <c r="D970" s="65" t="str">
        <f t="shared" si="269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8"/>
      <c r="K970" s="107"/>
      <c r="L970" s="107"/>
      <c r="M970" s="107"/>
      <c r="N970" s="197">
        <v>6210</v>
      </c>
    </row>
    <row r="971" spans="1:14" ht="25.5" customHeight="1" x14ac:dyDescent="0.25">
      <c r="A971" s="48">
        <f t="shared" si="281"/>
        <v>4227</v>
      </c>
      <c r="B971" s="49">
        <f t="shared" si="260"/>
        <v>72</v>
      </c>
      <c r="C971" s="65" t="str">
        <f t="shared" si="268"/>
        <v>092</v>
      </c>
      <c r="D971" s="65" t="str">
        <f t="shared" si="269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8"/>
      <c r="K971" s="107"/>
      <c r="L971" s="107"/>
      <c r="M971" s="107"/>
      <c r="N971" s="197">
        <v>7210</v>
      </c>
    </row>
    <row r="972" spans="1:14" x14ac:dyDescent="0.25">
      <c r="A972" s="48">
        <f t="shared" si="281"/>
        <v>4227</v>
      </c>
      <c r="B972" s="49">
        <f t="shared" si="260"/>
        <v>82</v>
      </c>
      <c r="C972" s="65" t="str">
        <f t="shared" si="268"/>
        <v>092</v>
      </c>
      <c r="D972" s="65" t="str">
        <f t="shared" si="269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39"/>
      <c r="K972" s="107"/>
      <c r="L972" s="107"/>
      <c r="M972" s="107"/>
      <c r="N972" s="197">
        <v>8210</v>
      </c>
    </row>
    <row r="973" spans="1:14" x14ac:dyDescent="0.25">
      <c r="A973" s="48">
        <f t="shared" si="281"/>
        <v>423</v>
      </c>
      <c r="B973" s="49" t="str">
        <f t="shared" si="260"/>
        <v xml:space="preserve"> </v>
      </c>
      <c r="C973" s="65" t="str">
        <f t="shared" si="268"/>
        <v xml:space="preserve">  </v>
      </c>
      <c r="D973" s="65" t="str">
        <f t="shared" si="269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3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customHeight="1" x14ac:dyDescent="0.25">
      <c r="A974" s="48">
        <f t="shared" si="281"/>
        <v>4231</v>
      </c>
      <c r="B974" s="49">
        <f t="shared" si="260"/>
        <v>32</v>
      </c>
      <c r="C974" s="65" t="str">
        <f t="shared" si="268"/>
        <v>092</v>
      </c>
      <c r="D974" s="65" t="str">
        <f t="shared" si="269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7" t="s">
        <v>77</v>
      </c>
      <c r="K974" s="107"/>
      <c r="L974" s="107"/>
      <c r="M974" s="107"/>
      <c r="N974" s="197">
        <v>3210</v>
      </c>
    </row>
    <row r="975" spans="1:14" x14ac:dyDescent="0.25">
      <c r="A975" s="48">
        <f t="shared" si="281"/>
        <v>4231</v>
      </c>
      <c r="B975" s="49">
        <f t="shared" si="260"/>
        <v>49</v>
      </c>
      <c r="C975" s="65" t="str">
        <f t="shared" si="268"/>
        <v>092</v>
      </c>
      <c r="D975" s="65" t="str">
        <f t="shared" si="269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8"/>
      <c r="K975" s="107"/>
      <c r="L975" s="107"/>
      <c r="M975" s="107"/>
      <c r="N975" s="197">
        <v>4910</v>
      </c>
    </row>
    <row r="976" spans="1:14" x14ac:dyDescent="0.25">
      <c r="A976" s="48">
        <f t="shared" si="281"/>
        <v>4231</v>
      </c>
      <c r="B976" s="49">
        <f t="shared" si="260"/>
        <v>54</v>
      </c>
      <c r="C976" s="65" t="str">
        <f t="shared" si="268"/>
        <v>092</v>
      </c>
      <c r="D976" s="65" t="str">
        <f t="shared" si="269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8"/>
      <c r="K976" s="107"/>
      <c r="L976" s="107"/>
      <c r="M976" s="107"/>
      <c r="N976" s="197">
        <v>5410</v>
      </c>
    </row>
    <row r="977" spans="1:14" x14ac:dyDescent="0.25">
      <c r="A977" s="48">
        <f t="shared" si="281"/>
        <v>4231</v>
      </c>
      <c r="B977" s="49">
        <f t="shared" si="260"/>
        <v>62</v>
      </c>
      <c r="C977" s="65" t="str">
        <f t="shared" si="268"/>
        <v>092</v>
      </c>
      <c r="D977" s="65" t="str">
        <f t="shared" si="269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8"/>
      <c r="K977" s="107"/>
      <c r="L977" s="107"/>
      <c r="M977" s="107"/>
      <c r="N977" s="197">
        <v>6210</v>
      </c>
    </row>
    <row r="978" spans="1:14" ht="25.5" customHeight="1" x14ac:dyDescent="0.25">
      <c r="A978" s="48">
        <f t="shared" si="281"/>
        <v>4231</v>
      </c>
      <c r="B978" s="49">
        <f t="shared" si="260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8"/>
      <c r="K978" s="107"/>
      <c r="L978" s="107"/>
      <c r="M978" s="107"/>
      <c r="N978" s="197">
        <v>7210</v>
      </c>
    </row>
    <row r="979" spans="1:14" x14ac:dyDescent="0.25">
      <c r="A979" s="48">
        <f t="shared" si="281"/>
        <v>4231</v>
      </c>
      <c r="B979" s="49">
        <f t="shared" si="260"/>
        <v>82</v>
      </c>
      <c r="C979" s="65" t="str">
        <f t="shared" ref="C979:C983" si="284">IF(H979&gt;0,LEFT(E979,3),"  ")</f>
        <v>092</v>
      </c>
      <c r="D979" s="65" t="str">
        <f t="shared" ref="D979:D983" si="285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39"/>
      <c r="K979" s="107"/>
      <c r="L979" s="107"/>
      <c r="M979" s="107"/>
      <c r="N979" s="197">
        <v>8210</v>
      </c>
    </row>
    <row r="980" spans="1:14" ht="25.5" x14ac:dyDescent="0.25">
      <c r="A980" s="48">
        <f t="shared" si="281"/>
        <v>424</v>
      </c>
      <c r="B980" s="49" t="str">
        <f t="shared" si="260"/>
        <v xml:space="preserve"> </v>
      </c>
      <c r="C980" s="65" t="str">
        <f t="shared" si="284"/>
        <v xml:space="preserve">  </v>
      </c>
      <c r="D980" s="65" t="str">
        <f t="shared" si="285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6">SUM(K981:K986)</f>
        <v>11500</v>
      </c>
      <c r="L980" s="69">
        <f>SUM(L981:L986)</f>
        <v>11500</v>
      </c>
      <c r="M980" s="69">
        <f>SUM(M981:M986)</f>
        <v>11500</v>
      </c>
      <c r="N980" s="197"/>
    </row>
    <row r="981" spans="1:14" x14ac:dyDescent="0.25">
      <c r="A981" s="48">
        <f t="shared" si="281"/>
        <v>4241</v>
      </c>
      <c r="B981" s="49">
        <f t="shared" si="260"/>
        <v>32</v>
      </c>
      <c r="C981" s="65" t="str">
        <f t="shared" si="284"/>
        <v>092</v>
      </c>
      <c r="D981" s="65" t="str">
        <f t="shared" si="285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7" t="s">
        <v>184</v>
      </c>
      <c r="K981" s="107">
        <v>1000</v>
      </c>
      <c r="L981" s="107">
        <v>1000</v>
      </c>
      <c r="M981" s="107">
        <v>1000</v>
      </c>
      <c r="N981" s="197">
        <v>3210</v>
      </c>
    </row>
    <row r="982" spans="1:14" x14ac:dyDescent="0.25">
      <c r="A982" s="48">
        <f t="shared" si="281"/>
        <v>4241</v>
      </c>
      <c r="B982" s="49">
        <f t="shared" si="260"/>
        <v>49</v>
      </c>
      <c r="C982" s="65" t="str">
        <f t="shared" si="284"/>
        <v>092</v>
      </c>
      <c r="D982" s="65" t="str">
        <f t="shared" si="285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8"/>
      <c r="K982" s="107"/>
      <c r="L982" s="107"/>
      <c r="M982" s="107"/>
      <c r="N982" s="197">
        <v>4910</v>
      </c>
    </row>
    <row r="983" spans="1:14" x14ac:dyDescent="0.25">
      <c r="A983" s="48">
        <f t="shared" si="281"/>
        <v>4241</v>
      </c>
      <c r="B983" s="49">
        <f t="shared" si="260"/>
        <v>54</v>
      </c>
      <c r="C983" s="65" t="str">
        <f t="shared" si="284"/>
        <v>092</v>
      </c>
      <c r="D983" s="65" t="str">
        <f t="shared" si="285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8"/>
      <c r="K983" s="107">
        <v>7500</v>
      </c>
      <c r="L983" s="107">
        <v>7500</v>
      </c>
      <c r="M983" s="107">
        <v>7500</v>
      </c>
      <c r="N983" s="197">
        <v>5410</v>
      </c>
    </row>
    <row r="984" spans="1:14" x14ac:dyDescent="0.25">
      <c r="A984" s="48">
        <f t="shared" si="281"/>
        <v>4241</v>
      </c>
      <c r="B984" s="49">
        <f t="shared" si="260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8"/>
      <c r="K984" s="107">
        <v>3000</v>
      </c>
      <c r="L984" s="107">
        <v>3000</v>
      </c>
      <c r="M984" s="107">
        <v>3000</v>
      </c>
      <c r="N984" s="197">
        <v>6210</v>
      </c>
    </row>
    <row r="985" spans="1:14" x14ac:dyDescent="0.25">
      <c r="A985" s="48">
        <f t="shared" si="281"/>
        <v>4241</v>
      </c>
      <c r="B985" s="49">
        <f t="shared" si="260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8"/>
      <c r="K985" s="107"/>
      <c r="L985" s="107"/>
      <c r="M985" s="107"/>
      <c r="N985" s="197">
        <v>7210</v>
      </c>
    </row>
    <row r="986" spans="1:14" x14ac:dyDescent="0.25">
      <c r="A986" s="48">
        <f t="shared" si="281"/>
        <v>4241</v>
      </c>
      <c r="B986" s="49">
        <f t="shared" si="260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39"/>
      <c r="K986" s="107"/>
      <c r="L986" s="107"/>
      <c r="M986" s="107"/>
      <c r="N986" s="197">
        <v>8210</v>
      </c>
    </row>
    <row r="987" spans="1:14" ht="38.25" customHeight="1" x14ac:dyDescent="0.25">
      <c r="A987" s="48">
        <f t="shared" si="281"/>
        <v>425</v>
      </c>
      <c r="B987" s="49" t="str">
        <f t="shared" si="260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7">SUM(K988:K993)</f>
        <v>30000</v>
      </c>
      <c r="L987" s="69">
        <f>SUM(L988:L993)</f>
        <v>0</v>
      </c>
      <c r="M987" s="69">
        <f>SUM(M988:M993)</f>
        <v>0</v>
      </c>
      <c r="N987" s="197"/>
    </row>
    <row r="988" spans="1:14" x14ac:dyDescent="0.25">
      <c r="A988" s="48">
        <f t="shared" si="281"/>
        <v>4251</v>
      </c>
      <c r="B988" s="49">
        <f t="shared" si="260"/>
        <v>32</v>
      </c>
      <c r="C988" s="65" t="str">
        <f t="shared" ref="C988:C992" si="288">IF(H988&gt;0,LEFT(E988,3),"  ")</f>
        <v>092</v>
      </c>
      <c r="D988" s="65" t="str">
        <f t="shared" ref="D988:D992" si="289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7" t="s">
        <v>243</v>
      </c>
      <c r="K988" s="107">
        <v>30000</v>
      </c>
      <c r="L988" s="107"/>
      <c r="M988" s="107"/>
      <c r="N988" s="197">
        <v>3210</v>
      </c>
    </row>
    <row r="989" spans="1:14" x14ac:dyDescent="0.25">
      <c r="A989" s="48">
        <f t="shared" si="281"/>
        <v>4251</v>
      </c>
      <c r="B989" s="49">
        <f t="shared" si="260"/>
        <v>49</v>
      </c>
      <c r="C989" s="65" t="str">
        <f t="shared" si="288"/>
        <v>092</v>
      </c>
      <c r="D989" s="65" t="str">
        <f t="shared" si="289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8"/>
      <c r="K989" s="107"/>
      <c r="L989" s="107"/>
      <c r="M989" s="107"/>
      <c r="N989" s="197">
        <v>4910</v>
      </c>
    </row>
    <row r="990" spans="1:14" x14ac:dyDescent="0.25">
      <c r="A990" s="48">
        <f t="shared" si="281"/>
        <v>4251</v>
      </c>
      <c r="B990" s="49">
        <f t="shared" si="260"/>
        <v>54</v>
      </c>
      <c r="C990" s="65" t="str">
        <f t="shared" si="288"/>
        <v>092</v>
      </c>
      <c r="D990" s="65" t="str">
        <f t="shared" si="289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8"/>
      <c r="K990" s="107"/>
      <c r="L990" s="107"/>
      <c r="M990" s="107"/>
      <c r="N990" s="197">
        <v>5410</v>
      </c>
    </row>
    <row r="991" spans="1:14" x14ac:dyDescent="0.25">
      <c r="A991" s="48">
        <f t="shared" si="281"/>
        <v>4251</v>
      </c>
      <c r="B991" s="49">
        <f t="shared" si="260"/>
        <v>62</v>
      </c>
      <c r="C991" s="65" t="str">
        <f t="shared" si="288"/>
        <v>092</v>
      </c>
      <c r="D991" s="65" t="str">
        <f t="shared" si="289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8"/>
      <c r="K991" s="107"/>
      <c r="L991" s="107"/>
      <c r="M991" s="107"/>
      <c r="N991" s="197">
        <v>6210</v>
      </c>
    </row>
    <row r="992" spans="1:14" x14ac:dyDescent="0.25">
      <c r="A992" s="48">
        <f t="shared" si="281"/>
        <v>4251</v>
      </c>
      <c r="B992" s="49">
        <f t="shared" si="260"/>
        <v>72</v>
      </c>
      <c r="C992" s="65" t="str">
        <f t="shared" si="288"/>
        <v>092</v>
      </c>
      <c r="D992" s="65" t="str">
        <f t="shared" si="289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8"/>
      <c r="K992" s="107"/>
      <c r="L992" s="107"/>
      <c r="M992" s="107"/>
      <c r="N992" s="197">
        <v>7210</v>
      </c>
    </row>
    <row r="993" spans="1:14" x14ac:dyDescent="0.25">
      <c r="A993" s="48">
        <f t="shared" si="281"/>
        <v>4251</v>
      </c>
      <c r="B993" s="49">
        <f t="shared" si="260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39"/>
      <c r="K993" s="107"/>
      <c r="L993" s="107"/>
      <c r="M993" s="107"/>
      <c r="N993" s="197">
        <v>8210</v>
      </c>
    </row>
    <row r="994" spans="1:14" ht="38.25" customHeight="1" x14ac:dyDescent="0.25">
      <c r="A994" s="48">
        <f t="shared" si="281"/>
        <v>426</v>
      </c>
      <c r="B994" s="49" t="str">
        <f t="shared" si="260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90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x14ac:dyDescent="0.25">
      <c r="A995" s="48">
        <f t="shared" si="281"/>
        <v>4262</v>
      </c>
      <c r="B995" s="49">
        <f t="shared" si="260"/>
        <v>32</v>
      </c>
      <c r="C995" s="65" t="str">
        <f t="shared" ref="C995:C1062" si="291">IF(H995&gt;0,LEFT(E995,3),"  ")</f>
        <v>092</v>
      </c>
      <c r="D995" s="65" t="str">
        <f t="shared" ref="D995:D1062" si="292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7" t="s">
        <v>245</v>
      </c>
      <c r="K995" s="107"/>
      <c r="L995" s="107"/>
      <c r="M995" s="107"/>
      <c r="N995" s="197">
        <v>3210</v>
      </c>
    </row>
    <row r="996" spans="1:14" x14ac:dyDescent="0.25">
      <c r="A996" s="48">
        <f t="shared" si="281"/>
        <v>4262</v>
      </c>
      <c r="B996" s="49">
        <f t="shared" si="260"/>
        <v>49</v>
      </c>
      <c r="C996" s="65" t="str">
        <f t="shared" si="291"/>
        <v>092</v>
      </c>
      <c r="D996" s="65" t="str">
        <f t="shared" si="292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8"/>
      <c r="K996" s="107"/>
      <c r="L996" s="107"/>
      <c r="M996" s="107"/>
      <c r="N996" s="197">
        <v>4910</v>
      </c>
    </row>
    <row r="997" spans="1:14" x14ac:dyDescent="0.25">
      <c r="A997" s="48">
        <f t="shared" si="281"/>
        <v>4262</v>
      </c>
      <c r="B997" s="49">
        <f t="shared" si="260"/>
        <v>54</v>
      </c>
      <c r="C997" s="65" t="str">
        <f t="shared" si="291"/>
        <v>092</v>
      </c>
      <c r="D997" s="65" t="str">
        <f t="shared" si="292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8"/>
      <c r="K997" s="107"/>
      <c r="L997" s="107"/>
      <c r="M997" s="107"/>
      <c r="N997" s="197">
        <v>5410</v>
      </c>
    </row>
    <row r="998" spans="1:14" x14ac:dyDescent="0.25">
      <c r="A998" s="48">
        <f t="shared" si="281"/>
        <v>4262</v>
      </c>
      <c r="B998" s="49">
        <f t="shared" si="260"/>
        <v>62</v>
      </c>
      <c r="C998" s="65" t="str">
        <f t="shared" si="291"/>
        <v>092</v>
      </c>
      <c r="D998" s="65" t="str">
        <f t="shared" si="292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8"/>
      <c r="K998" s="107"/>
      <c r="L998" s="107"/>
      <c r="M998" s="107"/>
      <c r="N998" s="197">
        <v>6210</v>
      </c>
    </row>
    <row r="999" spans="1:14" x14ac:dyDescent="0.25">
      <c r="A999" s="48">
        <f t="shared" si="281"/>
        <v>4262</v>
      </c>
      <c r="B999" s="49">
        <f t="shared" si="260"/>
        <v>72</v>
      </c>
      <c r="C999" s="65" t="str">
        <f t="shared" si="291"/>
        <v>092</v>
      </c>
      <c r="D999" s="65" t="str">
        <f t="shared" si="292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8"/>
      <c r="K999" s="107"/>
      <c r="L999" s="107"/>
      <c r="M999" s="107"/>
      <c r="N999" s="197">
        <v>7210</v>
      </c>
    </row>
    <row r="1000" spans="1:14" x14ac:dyDescent="0.25">
      <c r="A1000" s="48">
        <f t="shared" si="281"/>
        <v>4262</v>
      </c>
      <c r="B1000" s="49">
        <f t="shared" si="260"/>
        <v>82</v>
      </c>
      <c r="C1000" s="65" t="str">
        <f t="shared" si="291"/>
        <v>092</v>
      </c>
      <c r="D1000" s="65" t="str">
        <f t="shared" si="292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39"/>
      <c r="K1000" s="107"/>
      <c r="L1000" s="107"/>
      <c r="M1000" s="107"/>
      <c r="N1000" s="197">
        <v>8210</v>
      </c>
    </row>
    <row r="1001" spans="1:14" ht="25.5" x14ac:dyDescent="0.25">
      <c r="A1001" s="48">
        <f t="shared" si="281"/>
        <v>45</v>
      </c>
      <c r="B1001" s="49" t="str">
        <f t="shared" si="260"/>
        <v xml:space="preserve"> </v>
      </c>
      <c r="C1001" s="65" t="str">
        <f t="shared" si="291"/>
        <v xml:space="preserve">  </v>
      </c>
      <c r="D1001" s="65" t="str">
        <f t="shared" si="292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3">SUM(K1002,K1009)</f>
        <v>0</v>
      </c>
      <c r="L1001" s="69">
        <f t="shared" ref="L1001" si="294">SUM(L1002,L1009)</f>
        <v>0</v>
      </c>
      <c r="M1001" s="69">
        <f t="shared" ref="M1001" si="295">SUM(M1002,M1009)</f>
        <v>0</v>
      </c>
      <c r="N1001" s="197"/>
    </row>
    <row r="1002" spans="1:14" ht="25.5" x14ac:dyDescent="0.25">
      <c r="A1002" s="48">
        <f t="shared" si="281"/>
        <v>451</v>
      </c>
      <c r="B1002" s="49" t="str">
        <f t="shared" si="260"/>
        <v xml:space="preserve"> </v>
      </c>
      <c r="C1002" s="65" t="str">
        <f t="shared" si="291"/>
        <v xml:space="preserve">  </v>
      </c>
      <c r="D1002" s="65" t="str">
        <f t="shared" si="292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6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customHeight="1" x14ac:dyDescent="0.25">
      <c r="B1003" s="49">
        <f t="shared" si="260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7" t="s">
        <v>247</v>
      </c>
      <c r="K1003" s="107"/>
      <c r="L1003" s="107"/>
      <c r="M1003" s="107"/>
      <c r="N1003" s="197">
        <v>3210</v>
      </c>
    </row>
    <row r="1004" spans="1:14" x14ac:dyDescent="0.25">
      <c r="A1004" s="48">
        <f t="shared" si="281"/>
        <v>4511</v>
      </c>
      <c r="B1004" s="49">
        <f t="shared" si="260"/>
        <v>49</v>
      </c>
      <c r="C1004" s="65" t="str">
        <f t="shared" si="291"/>
        <v>092</v>
      </c>
      <c r="D1004" s="65" t="str">
        <f t="shared" si="292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8"/>
      <c r="K1004" s="107"/>
      <c r="L1004" s="107"/>
      <c r="M1004" s="107"/>
      <c r="N1004" s="197">
        <v>4910</v>
      </c>
    </row>
    <row r="1005" spans="1:14" x14ac:dyDescent="0.25">
      <c r="A1005" s="48">
        <f t="shared" si="281"/>
        <v>4511</v>
      </c>
      <c r="B1005" s="49">
        <f t="shared" si="260"/>
        <v>54</v>
      </c>
      <c r="C1005" s="65" t="str">
        <f t="shared" si="291"/>
        <v>092</v>
      </c>
      <c r="D1005" s="65" t="str">
        <f t="shared" si="292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8"/>
      <c r="K1005" s="107"/>
      <c r="L1005" s="107"/>
      <c r="M1005" s="107"/>
      <c r="N1005" s="197">
        <v>5410</v>
      </c>
    </row>
    <row r="1006" spans="1:14" x14ac:dyDescent="0.25">
      <c r="A1006" s="48">
        <f t="shared" si="281"/>
        <v>4511</v>
      </c>
      <c r="B1006" s="49">
        <f t="shared" si="260"/>
        <v>62</v>
      </c>
      <c r="C1006" s="65" t="str">
        <f t="shared" si="291"/>
        <v>092</v>
      </c>
      <c r="D1006" s="65" t="str">
        <f t="shared" si="292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8"/>
      <c r="K1006" s="107"/>
      <c r="L1006" s="107"/>
      <c r="M1006" s="107"/>
      <c r="N1006" s="197">
        <v>6210</v>
      </c>
    </row>
    <row r="1007" spans="1:14" x14ac:dyDescent="0.25">
      <c r="A1007" s="48">
        <f t="shared" si="281"/>
        <v>4511</v>
      </c>
      <c r="B1007" s="49">
        <f t="shared" si="260"/>
        <v>72</v>
      </c>
      <c r="C1007" s="65" t="str">
        <f t="shared" si="291"/>
        <v>092</v>
      </c>
      <c r="D1007" s="65" t="str">
        <f t="shared" si="292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8"/>
      <c r="K1007" s="107"/>
      <c r="L1007" s="107"/>
      <c r="M1007" s="107"/>
      <c r="N1007" s="197">
        <v>7210</v>
      </c>
    </row>
    <row r="1008" spans="1:14" x14ac:dyDescent="0.25">
      <c r="A1008" s="48">
        <f t="shared" si="281"/>
        <v>4511</v>
      </c>
      <c r="B1008" s="49">
        <f t="shared" si="260"/>
        <v>82</v>
      </c>
      <c r="C1008" s="65" t="str">
        <f t="shared" si="291"/>
        <v>092</v>
      </c>
      <c r="D1008" s="65" t="str">
        <f t="shared" si="292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39"/>
      <c r="K1008" s="107"/>
      <c r="L1008" s="107"/>
      <c r="M1008" s="107"/>
      <c r="N1008" s="197">
        <v>8210</v>
      </c>
    </row>
    <row r="1009" spans="1:14" ht="25.5" x14ac:dyDescent="0.25">
      <c r="A1009" s="48">
        <f t="shared" si="281"/>
        <v>452</v>
      </c>
      <c r="B1009" s="49" t="str">
        <f t="shared" si="260"/>
        <v xml:space="preserve"> </v>
      </c>
      <c r="C1009" s="65" t="str">
        <f t="shared" si="291"/>
        <v xml:space="preserve">  </v>
      </c>
      <c r="D1009" s="65" t="str">
        <f t="shared" si="292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7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customHeight="1" x14ac:dyDescent="0.25">
      <c r="A1010" s="48">
        <f t="shared" si="281"/>
        <v>4521</v>
      </c>
      <c r="B1010" s="49">
        <f t="shared" si="260"/>
        <v>32</v>
      </c>
      <c r="C1010" s="65" t="str">
        <f t="shared" si="291"/>
        <v>092</v>
      </c>
      <c r="D1010" s="65" t="str">
        <f t="shared" si="292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7" t="s">
        <v>249</v>
      </c>
      <c r="K1010" s="107"/>
      <c r="L1010" s="107"/>
      <c r="M1010" s="107"/>
      <c r="N1010" s="197">
        <v>3210</v>
      </c>
    </row>
    <row r="1011" spans="1:14" x14ac:dyDescent="0.25">
      <c r="A1011" s="48">
        <f t="shared" si="281"/>
        <v>4521</v>
      </c>
      <c r="B1011" s="49">
        <f t="shared" si="260"/>
        <v>49</v>
      </c>
      <c r="C1011" s="65" t="str">
        <f t="shared" si="291"/>
        <v>092</v>
      </c>
      <c r="D1011" s="65" t="str">
        <f t="shared" si="292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8"/>
      <c r="K1011" s="107"/>
      <c r="L1011" s="107"/>
      <c r="M1011" s="107"/>
      <c r="N1011" s="197">
        <v>4910</v>
      </c>
    </row>
    <row r="1012" spans="1:14" x14ac:dyDescent="0.25">
      <c r="A1012" s="48">
        <f t="shared" si="281"/>
        <v>4521</v>
      </c>
      <c r="B1012" s="49">
        <f t="shared" si="260"/>
        <v>54</v>
      </c>
      <c r="C1012" s="65" t="str">
        <f t="shared" si="291"/>
        <v>092</v>
      </c>
      <c r="D1012" s="65" t="str">
        <f t="shared" si="292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8"/>
      <c r="K1012" s="107"/>
      <c r="L1012" s="107"/>
      <c r="M1012" s="107"/>
      <c r="N1012" s="197">
        <v>5410</v>
      </c>
    </row>
    <row r="1013" spans="1:14" x14ac:dyDescent="0.25">
      <c r="A1013" s="48">
        <f t="shared" si="281"/>
        <v>4521</v>
      </c>
      <c r="B1013" s="49">
        <f t="shared" si="260"/>
        <v>62</v>
      </c>
      <c r="C1013" s="65" t="str">
        <f t="shared" si="291"/>
        <v>092</v>
      </c>
      <c r="D1013" s="65" t="str">
        <f t="shared" si="292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8"/>
      <c r="K1013" s="107"/>
      <c r="L1013" s="107"/>
      <c r="M1013" s="107"/>
      <c r="N1013" s="197">
        <v>6210</v>
      </c>
    </row>
    <row r="1014" spans="1:14" x14ac:dyDescent="0.25">
      <c r="A1014" s="48">
        <f t="shared" si="281"/>
        <v>4521</v>
      </c>
      <c r="B1014" s="49">
        <f t="shared" si="260"/>
        <v>72</v>
      </c>
      <c r="C1014" s="65" t="str">
        <f t="shared" si="291"/>
        <v>092</v>
      </c>
      <c r="D1014" s="65" t="str">
        <f t="shared" si="292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8"/>
      <c r="K1014" s="107"/>
      <c r="L1014" s="107"/>
      <c r="M1014" s="107"/>
      <c r="N1014" s="197">
        <v>7210</v>
      </c>
    </row>
    <row r="1015" spans="1:14" x14ac:dyDescent="0.25">
      <c r="A1015" s="48">
        <f t="shared" si="281"/>
        <v>4521</v>
      </c>
      <c r="B1015" s="49">
        <f t="shared" si="260"/>
        <v>82</v>
      </c>
      <c r="C1015" s="65" t="str">
        <f t="shared" si="291"/>
        <v>092</v>
      </c>
      <c r="D1015" s="65" t="str">
        <f t="shared" si="292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x14ac:dyDescent="0.25">
      <c r="A1016" s="48">
        <f t="shared" si="281"/>
        <v>5</v>
      </c>
      <c r="B1016" s="49" t="str">
        <f t="shared" si="260"/>
        <v xml:space="preserve"> </v>
      </c>
      <c r="C1016" s="65" t="str">
        <f t="shared" si="291"/>
        <v xml:space="preserve">  </v>
      </c>
      <c r="D1016" s="65" t="str">
        <f t="shared" si="292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8">SUM(K1017)</f>
        <v>0</v>
      </c>
      <c r="L1016" s="69">
        <f t="shared" ref="L1016:M1016" si="299">SUM(L1017)</f>
        <v>0</v>
      </c>
      <c r="M1016" s="69">
        <f t="shared" si="299"/>
        <v>0</v>
      </c>
      <c r="N1016" s="197"/>
    </row>
    <row r="1017" spans="1:14" ht="25.5" x14ac:dyDescent="0.25">
      <c r="A1017" s="48">
        <f t="shared" si="281"/>
        <v>54</v>
      </c>
      <c r="B1017" s="49" t="str">
        <f t="shared" ref="B1017:B1118" si="300">IF(H1017&gt;0,F1017," ")</f>
        <v xml:space="preserve"> </v>
      </c>
      <c r="C1017" s="65" t="str">
        <f t="shared" si="291"/>
        <v xml:space="preserve">  </v>
      </c>
      <c r="D1017" s="65" t="str">
        <f t="shared" si="292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1">SUM(K1018,K1025)</f>
        <v>0</v>
      </c>
      <c r="L1017" s="69">
        <f t="shared" ref="L1017" si="302">SUM(L1018,L1025)</f>
        <v>0</v>
      </c>
      <c r="M1017" s="69">
        <f t="shared" ref="M1017" si="303">SUM(M1018,M1025)</f>
        <v>0</v>
      </c>
      <c r="N1017" s="197"/>
    </row>
    <row r="1018" spans="1:14" ht="51" x14ac:dyDescent="0.25">
      <c r="A1018" s="48">
        <f t="shared" si="281"/>
        <v>544</v>
      </c>
      <c r="B1018" s="49" t="str">
        <f t="shared" si="300"/>
        <v xml:space="preserve"> </v>
      </c>
      <c r="C1018" s="65" t="str">
        <f t="shared" si="291"/>
        <v xml:space="preserve">  </v>
      </c>
      <c r="D1018" s="65" t="str">
        <f t="shared" si="292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4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customHeight="1" x14ac:dyDescent="0.25">
      <c r="A1019" s="48">
        <f t="shared" si="281"/>
        <v>5445</v>
      </c>
      <c r="B1019" s="49">
        <f t="shared" si="300"/>
        <v>32</v>
      </c>
      <c r="C1019" s="65" t="str">
        <f t="shared" si="291"/>
        <v>092</v>
      </c>
      <c r="D1019" s="65" t="str">
        <f t="shared" si="292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7" t="s">
        <v>253</v>
      </c>
      <c r="K1019" s="107"/>
      <c r="L1019" s="107"/>
      <c r="M1019" s="107"/>
      <c r="N1019" s="197">
        <v>3210</v>
      </c>
    </row>
    <row r="1020" spans="1:14" x14ac:dyDescent="0.25">
      <c r="A1020" s="48">
        <f t="shared" si="281"/>
        <v>5445</v>
      </c>
      <c r="B1020" s="49">
        <f t="shared" si="300"/>
        <v>49</v>
      </c>
      <c r="C1020" s="65" t="str">
        <f t="shared" si="291"/>
        <v>092</v>
      </c>
      <c r="D1020" s="65" t="str">
        <f t="shared" si="292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8"/>
      <c r="K1020" s="107"/>
      <c r="L1020" s="107"/>
      <c r="M1020" s="107"/>
      <c r="N1020" s="197">
        <v>4910</v>
      </c>
    </row>
    <row r="1021" spans="1:14" x14ac:dyDescent="0.25">
      <c r="A1021" s="48">
        <f t="shared" si="281"/>
        <v>5445</v>
      </c>
      <c r="B1021" s="49">
        <f t="shared" si="300"/>
        <v>54</v>
      </c>
      <c r="C1021" s="65" t="str">
        <f t="shared" si="291"/>
        <v>092</v>
      </c>
      <c r="D1021" s="65" t="str">
        <f t="shared" si="292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8"/>
      <c r="K1021" s="107"/>
      <c r="L1021" s="107"/>
      <c r="M1021" s="107"/>
      <c r="N1021" s="197">
        <v>5410</v>
      </c>
    </row>
    <row r="1022" spans="1:14" x14ac:dyDescent="0.25">
      <c r="A1022" s="48">
        <f t="shared" si="281"/>
        <v>5445</v>
      </c>
      <c r="B1022" s="49">
        <f t="shared" si="300"/>
        <v>62</v>
      </c>
      <c r="C1022" s="65" t="str">
        <f t="shared" si="291"/>
        <v>092</v>
      </c>
      <c r="D1022" s="65" t="str">
        <f t="shared" si="292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8"/>
      <c r="K1022" s="107"/>
      <c r="L1022" s="107"/>
      <c r="M1022" s="107"/>
      <c r="N1022" s="197">
        <v>6210</v>
      </c>
    </row>
    <row r="1023" spans="1:14" x14ac:dyDescent="0.25">
      <c r="A1023" s="48">
        <f t="shared" si="281"/>
        <v>5445</v>
      </c>
      <c r="B1023" s="49">
        <f t="shared" si="300"/>
        <v>72</v>
      </c>
      <c r="C1023" s="65" t="str">
        <f t="shared" si="291"/>
        <v>092</v>
      </c>
      <c r="D1023" s="65" t="str">
        <f t="shared" si="292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8"/>
      <c r="K1023" s="107"/>
      <c r="L1023" s="107"/>
      <c r="M1023" s="107"/>
      <c r="N1023" s="197">
        <v>7210</v>
      </c>
    </row>
    <row r="1024" spans="1:14" x14ac:dyDescent="0.25">
      <c r="A1024" s="48">
        <f t="shared" si="281"/>
        <v>5445</v>
      </c>
      <c r="B1024" s="49">
        <f t="shared" si="300"/>
        <v>82</v>
      </c>
      <c r="C1024" s="65" t="str">
        <f t="shared" si="291"/>
        <v>092</v>
      </c>
      <c r="D1024" s="65" t="str">
        <f t="shared" si="292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39"/>
      <c r="K1024" s="107"/>
      <c r="L1024" s="107"/>
      <c r="M1024" s="107"/>
      <c r="N1024" s="197">
        <v>8210</v>
      </c>
    </row>
    <row r="1025" spans="1:14" ht="38.25" x14ac:dyDescent="0.25">
      <c r="B1025" s="49" t="str">
        <f t="shared" si="300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5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customHeight="1" x14ac:dyDescent="0.25">
      <c r="A1026" s="48">
        <f t="shared" si="281"/>
        <v>5453</v>
      </c>
      <c r="B1026" s="49">
        <f t="shared" si="300"/>
        <v>32</v>
      </c>
      <c r="C1026" s="65" t="str">
        <f t="shared" si="291"/>
        <v>092</v>
      </c>
      <c r="D1026" s="65" t="str">
        <f t="shared" si="292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7" t="s">
        <v>255</v>
      </c>
      <c r="K1026" s="107"/>
      <c r="L1026" s="107"/>
      <c r="M1026" s="107"/>
      <c r="N1026" s="197">
        <v>3210</v>
      </c>
    </row>
    <row r="1027" spans="1:14" x14ac:dyDescent="0.25">
      <c r="A1027" s="48">
        <f t="shared" si="281"/>
        <v>5453</v>
      </c>
      <c r="B1027" s="49">
        <f t="shared" si="300"/>
        <v>49</v>
      </c>
      <c r="C1027" s="65" t="str">
        <f t="shared" si="291"/>
        <v>092</v>
      </c>
      <c r="D1027" s="65" t="str">
        <f t="shared" si="292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8"/>
      <c r="K1027" s="107"/>
      <c r="L1027" s="107"/>
      <c r="M1027" s="107"/>
      <c r="N1027" s="197">
        <v>4910</v>
      </c>
    </row>
    <row r="1028" spans="1:14" x14ac:dyDescent="0.25">
      <c r="A1028" s="48">
        <f t="shared" si="281"/>
        <v>5453</v>
      </c>
      <c r="B1028" s="49">
        <f t="shared" si="300"/>
        <v>54</v>
      </c>
      <c r="C1028" s="65" t="str">
        <f t="shared" si="291"/>
        <v>092</v>
      </c>
      <c r="D1028" s="65" t="str">
        <f t="shared" si="292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8"/>
      <c r="K1028" s="107"/>
      <c r="L1028" s="107"/>
      <c r="M1028" s="107"/>
      <c r="N1028" s="197">
        <v>5410</v>
      </c>
    </row>
    <row r="1029" spans="1:14" x14ac:dyDescent="0.25">
      <c r="A1029" s="48">
        <f t="shared" si="281"/>
        <v>5453</v>
      </c>
      <c r="B1029" s="49">
        <f t="shared" si="300"/>
        <v>62</v>
      </c>
      <c r="C1029" s="65" t="str">
        <f t="shared" si="291"/>
        <v>092</v>
      </c>
      <c r="D1029" s="65" t="str">
        <f t="shared" si="292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8"/>
      <c r="K1029" s="107"/>
      <c r="L1029" s="107"/>
      <c r="M1029" s="107"/>
      <c r="N1029" s="197">
        <v>6210</v>
      </c>
    </row>
    <row r="1030" spans="1:14" x14ac:dyDescent="0.25">
      <c r="A1030" s="48">
        <f t="shared" si="281"/>
        <v>5453</v>
      </c>
      <c r="B1030" s="49">
        <f t="shared" si="300"/>
        <v>72</v>
      </c>
      <c r="C1030" s="65" t="str">
        <f t="shared" si="291"/>
        <v>092</v>
      </c>
      <c r="D1030" s="65" t="str">
        <f t="shared" si="292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8"/>
      <c r="K1030" s="107"/>
      <c r="L1030" s="107"/>
      <c r="M1030" s="107"/>
      <c r="N1030" s="197">
        <v>7210</v>
      </c>
    </row>
    <row r="1031" spans="1:14" x14ac:dyDescent="0.25">
      <c r="A1031" s="48">
        <f t="shared" si="281"/>
        <v>5453</v>
      </c>
      <c r="B1031" s="49">
        <f t="shared" si="300"/>
        <v>82</v>
      </c>
      <c r="C1031" s="65" t="str">
        <f t="shared" si="291"/>
        <v>092</v>
      </c>
      <c r="D1031" s="65" t="str">
        <f t="shared" si="292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39"/>
      <c r="K1031" s="107"/>
      <c r="L1031" s="107"/>
      <c r="M1031" s="107"/>
      <c r="N1031" s="197">
        <v>8210</v>
      </c>
    </row>
    <row r="1032" spans="1:14" x14ac:dyDescent="0.25">
      <c r="A1032" s="48">
        <f t="shared" si="281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1"/>
        <v>Program 1207</v>
      </c>
      <c r="B1033" s="49" t="str">
        <f t="shared" si="300"/>
        <v xml:space="preserve"> </v>
      </c>
      <c r="C1033" s="65" t="str">
        <f t="shared" si="291"/>
        <v xml:space="preserve">  </v>
      </c>
      <c r="D1033" s="65" t="str">
        <f t="shared" si="292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39763</v>
      </c>
      <c r="L1033" s="76">
        <f t="shared" ref="L1033" si="306">SUM(L1034,L1054,L1068,L1087,L1094,L1101,L1217,L1149,L1166,L1186,L1193,L1267,L1237,L1256,L1200,L1125)</f>
        <v>39763</v>
      </c>
      <c r="M1033" s="76">
        <f t="shared" ref="M1033" si="307">SUM(M1034,M1054,M1068,M1087,M1094,M1101,M1217,M1149,M1166,M1186,M1193,M1267,M1237,M1256,M1200,M1125)</f>
        <v>39763</v>
      </c>
      <c r="N1033" s="198"/>
    </row>
    <row r="1034" spans="1:14" ht="25.5" x14ac:dyDescent="0.25">
      <c r="A1034" s="48" t="str">
        <f t="shared" si="281"/>
        <v>A 1207 04</v>
      </c>
      <c r="B1034" s="49" t="str">
        <f t="shared" si="300"/>
        <v xml:space="preserve"> </v>
      </c>
      <c r="C1034" s="65" t="str">
        <f t="shared" si="291"/>
        <v xml:space="preserve">  </v>
      </c>
      <c r="D1034" s="65" t="str">
        <f t="shared" si="292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1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1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1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1"/>
        <v>311</v>
      </c>
      <c r="B1038" s="49" t="str">
        <f t="shared" si="300"/>
        <v xml:space="preserve"> </v>
      </c>
      <c r="C1038" s="65" t="str">
        <f t="shared" si="291"/>
        <v xml:space="preserve">  </v>
      </c>
      <c r="D1038" s="65" t="str">
        <f t="shared" si="292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1"/>
        <v>3111</v>
      </c>
      <c r="B1039" s="49">
        <f t="shared" si="300"/>
        <v>11</v>
      </c>
      <c r="C1039" s="65" t="str">
        <f t="shared" si="291"/>
        <v>096</v>
      </c>
      <c r="D1039" s="65" t="str">
        <f t="shared" si="292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300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1"/>
        <v>3132</v>
      </c>
      <c r="B1041" s="49">
        <f t="shared" si="300"/>
        <v>11</v>
      </c>
      <c r="C1041" s="65" t="str">
        <f t="shared" si="291"/>
        <v>096</v>
      </c>
      <c r="D1041" s="65" t="str">
        <f t="shared" si="292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1"/>
        <v>32</v>
      </c>
      <c r="B1042" s="49" t="str">
        <f t="shared" si="300"/>
        <v xml:space="preserve"> </v>
      </c>
      <c r="C1042" s="65" t="str">
        <f t="shared" si="291"/>
        <v xml:space="preserve">  </v>
      </c>
      <c r="D1042" s="65" t="str">
        <f t="shared" si="292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1"/>
        <v>322</v>
      </c>
      <c r="B1043" s="49" t="str">
        <f t="shared" si="300"/>
        <v xml:space="preserve"> </v>
      </c>
      <c r="C1043" s="65" t="str">
        <f t="shared" si="291"/>
        <v xml:space="preserve">  </v>
      </c>
      <c r="D1043" s="65" t="str">
        <f t="shared" si="292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1"/>
        <v>3221</v>
      </c>
      <c r="B1044" s="49">
        <f t="shared" si="300"/>
        <v>11</v>
      </c>
      <c r="C1044" s="65" t="str">
        <f t="shared" si="291"/>
        <v>096</v>
      </c>
      <c r="D1044" s="65" t="str">
        <f t="shared" si="292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1"/>
        <v>3222</v>
      </c>
      <c r="B1045" s="49">
        <f t="shared" si="300"/>
        <v>11</v>
      </c>
      <c r="C1045" s="65" t="str">
        <f t="shared" si="291"/>
        <v>096</v>
      </c>
      <c r="D1045" s="65" t="str">
        <f t="shared" si="292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1"/>
        <v>323</v>
      </c>
      <c r="B1046" s="49" t="str">
        <f t="shared" si="300"/>
        <v xml:space="preserve"> </v>
      </c>
      <c r="C1046" s="65" t="str">
        <f t="shared" si="291"/>
        <v xml:space="preserve">  </v>
      </c>
      <c r="D1046" s="65" t="str">
        <f t="shared" si="292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1"/>
        <v>3237</v>
      </c>
      <c r="B1047" s="49">
        <f t="shared" si="300"/>
        <v>11</v>
      </c>
      <c r="C1047" s="65" t="str">
        <f t="shared" si="291"/>
        <v>096</v>
      </c>
      <c r="D1047" s="65" t="str">
        <f t="shared" si="292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300"/>
        <v xml:space="preserve"> </v>
      </c>
      <c r="C1048" s="65" t="str">
        <f t="shared" si="291"/>
        <v xml:space="preserve">  </v>
      </c>
      <c r="D1048" s="65" t="str">
        <f t="shared" si="292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1"/>
        <v>3241</v>
      </c>
      <c r="B1049" s="49">
        <f t="shared" si="300"/>
        <v>11</v>
      </c>
      <c r="C1049" s="65" t="str">
        <f t="shared" si="291"/>
        <v>096</v>
      </c>
      <c r="D1049" s="65" t="str">
        <f t="shared" si="292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8">G1050</f>
        <v>329</v>
      </c>
      <c r="B1050" s="49" t="str">
        <f t="shared" si="300"/>
        <v xml:space="preserve"> </v>
      </c>
      <c r="C1050" s="65" t="str">
        <f t="shared" si="291"/>
        <v xml:space="preserve">  </v>
      </c>
      <c r="D1050" s="65" t="str">
        <f t="shared" si="292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8"/>
        <v>3293</v>
      </c>
      <c r="B1051" s="49">
        <f t="shared" si="300"/>
        <v>11</v>
      </c>
      <c r="C1051" s="65" t="str">
        <f t="shared" si="291"/>
        <v>096</v>
      </c>
      <c r="D1051" s="65" t="str">
        <f t="shared" si="292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300"/>
        <v>11</v>
      </c>
      <c r="C1052" s="65" t="str">
        <f t="shared" si="291"/>
        <v>096</v>
      </c>
      <c r="D1052" s="65" t="str">
        <f t="shared" si="292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8"/>
        <v>0</v>
      </c>
      <c r="B1053" s="49" t="str">
        <f t="shared" si="300"/>
        <v xml:space="preserve"> </v>
      </c>
      <c r="C1053" s="65" t="str">
        <f t="shared" si="291"/>
        <v xml:space="preserve">  </v>
      </c>
      <c r="D1053" s="65" t="str">
        <f t="shared" si="292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8"/>
        <v>T 1207 06</v>
      </c>
      <c r="B1054" s="49" t="str">
        <f t="shared" si="300"/>
        <v xml:space="preserve"> </v>
      </c>
      <c r="C1054" s="65" t="str">
        <f t="shared" si="291"/>
        <v xml:space="preserve">  </v>
      </c>
      <c r="D1054" s="65" t="str">
        <f t="shared" si="292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8"/>
        <v>11</v>
      </c>
      <c r="B1055" s="49" t="str">
        <f t="shared" si="300"/>
        <v xml:space="preserve"> </v>
      </c>
      <c r="C1055" s="65" t="str">
        <f t="shared" si="291"/>
        <v xml:space="preserve">  </v>
      </c>
      <c r="D1055" s="65" t="str">
        <f t="shared" si="292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8"/>
        <v>3</v>
      </c>
      <c r="B1056" s="49" t="str">
        <f t="shared" si="300"/>
        <v xml:space="preserve"> </v>
      </c>
      <c r="C1056" s="65" t="str">
        <f t="shared" si="291"/>
        <v xml:space="preserve">  </v>
      </c>
      <c r="D1056" s="65" t="str">
        <f t="shared" si="292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8"/>
        <v>32</v>
      </c>
      <c r="B1057" s="49" t="str">
        <f t="shared" si="300"/>
        <v xml:space="preserve"> </v>
      </c>
      <c r="C1057" s="65" t="str">
        <f t="shared" si="291"/>
        <v xml:space="preserve">  </v>
      </c>
      <c r="D1057" s="65" t="str">
        <f t="shared" si="292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8"/>
        <v>323</v>
      </c>
      <c r="B1058" s="49" t="str">
        <f t="shared" si="300"/>
        <v xml:space="preserve"> </v>
      </c>
      <c r="C1058" s="65" t="str">
        <f t="shared" si="291"/>
        <v xml:space="preserve">  </v>
      </c>
      <c r="D1058" s="65" t="str">
        <f t="shared" si="292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8"/>
        <v>3232</v>
      </c>
      <c r="B1059" s="49">
        <f t="shared" si="300"/>
        <v>11</v>
      </c>
      <c r="C1059" s="65" t="str">
        <f t="shared" si="291"/>
        <v>091</v>
      </c>
      <c r="D1059" s="65" t="str">
        <f t="shared" si="292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300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8"/>
        <v>3239</v>
      </c>
      <c r="B1061" s="49">
        <f t="shared" si="300"/>
        <v>11</v>
      </c>
      <c r="C1061" s="65" t="str">
        <f t="shared" si="291"/>
        <v>091</v>
      </c>
      <c r="D1061" s="65" t="str">
        <f t="shared" si="292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8"/>
        <v>329</v>
      </c>
      <c r="B1062" s="49" t="str">
        <f t="shared" si="300"/>
        <v xml:space="preserve"> </v>
      </c>
      <c r="C1062" s="65" t="str">
        <f t="shared" si="291"/>
        <v xml:space="preserve">  </v>
      </c>
      <c r="D1062" s="65" t="str">
        <f t="shared" si="292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8"/>
        <v>3299</v>
      </c>
      <c r="B1063" s="49">
        <f t="shared" si="300"/>
        <v>11</v>
      </c>
      <c r="C1063" s="65" t="str">
        <f t="shared" ref="C1063:C1066" si="309">IF(H1063&gt;0,LEFT(E1063,3),"  ")</f>
        <v>091</v>
      </c>
      <c r="D1063" s="65" t="str">
        <f t="shared" ref="D1063:D1066" si="310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8"/>
        <v>38</v>
      </c>
      <c r="B1064" s="49" t="str">
        <f t="shared" si="300"/>
        <v xml:space="preserve"> </v>
      </c>
      <c r="C1064" s="65" t="str">
        <f t="shared" si="309"/>
        <v xml:space="preserve">  </v>
      </c>
      <c r="D1064" s="65" t="str">
        <f t="shared" si="310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1">SUM(K1065)</f>
        <v>0</v>
      </c>
      <c r="L1064" s="69">
        <f t="shared" ref="L1064:M1065" si="312">SUM(L1065)</f>
        <v>0</v>
      </c>
      <c r="M1064" s="69">
        <f t="shared" si="312"/>
        <v>0</v>
      </c>
      <c r="N1064" s="198"/>
    </row>
    <row r="1065" spans="1:14" x14ac:dyDescent="0.25">
      <c r="A1065" s="48">
        <f t="shared" si="308"/>
        <v>381</v>
      </c>
      <c r="B1065" s="49" t="str">
        <f t="shared" si="300"/>
        <v xml:space="preserve"> </v>
      </c>
      <c r="C1065" s="65" t="str">
        <f t="shared" si="309"/>
        <v xml:space="preserve">  </v>
      </c>
      <c r="D1065" s="65" t="str">
        <f t="shared" si="310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1"/>
        <v>0</v>
      </c>
      <c r="L1065" s="69">
        <f t="shared" si="312"/>
        <v>0</v>
      </c>
      <c r="M1065" s="69">
        <f t="shared" si="312"/>
        <v>0</v>
      </c>
      <c r="N1065" s="198"/>
    </row>
    <row r="1066" spans="1:14" x14ac:dyDescent="0.25">
      <c r="A1066" s="48">
        <f t="shared" si="308"/>
        <v>3811</v>
      </c>
      <c r="B1066" s="49">
        <f t="shared" si="300"/>
        <v>11</v>
      </c>
      <c r="C1066" s="65" t="str">
        <f t="shared" si="309"/>
        <v>091</v>
      </c>
      <c r="D1066" s="65" t="str">
        <f t="shared" si="310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300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8"/>
        <v>T 1207 16</v>
      </c>
      <c r="B1068" s="49" t="str">
        <f t="shared" si="300"/>
        <v xml:space="preserve"> </v>
      </c>
      <c r="C1068" s="65" t="str">
        <f t="shared" ref="C1068:C1073" si="313">IF(H1068&gt;0,LEFT(E1068,3),"  ")</f>
        <v xml:space="preserve">  </v>
      </c>
      <c r="D1068" s="65" t="str">
        <f t="shared" ref="D1068:D1073" si="314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8"/>
        <v>11</v>
      </c>
      <c r="B1069" s="49" t="str">
        <f t="shared" si="300"/>
        <v xml:space="preserve"> </v>
      </c>
      <c r="C1069" s="65" t="str">
        <f t="shared" si="313"/>
        <v xml:space="preserve">  </v>
      </c>
      <c r="D1069" s="65" t="str">
        <f t="shared" si="314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5">SUMIF($F1071:$F1086,$G1069,K1071:K1086)</f>
        <v>0</v>
      </c>
      <c r="L1069" s="85">
        <f t="shared" ref="L1069:L1070" si="316">SUMIF($F1071:$F1086,$G1069,L1071:L1086)</f>
        <v>0</v>
      </c>
      <c r="M1069" s="85">
        <f t="shared" ref="M1069" si="317">SUMIF($F1071:$F1086,$G1069,M1071:M1086)</f>
        <v>0</v>
      </c>
      <c r="N1069" s="198"/>
    </row>
    <row r="1070" spans="1:14" ht="25.5" x14ac:dyDescent="0.25">
      <c r="A1070" s="48">
        <f t="shared" si="308"/>
        <v>51</v>
      </c>
      <c r="B1070" s="49" t="str">
        <f t="shared" si="300"/>
        <v xml:space="preserve"> </v>
      </c>
      <c r="C1070" s="65" t="str">
        <f t="shared" si="313"/>
        <v xml:space="preserve">  </v>
      </c>
      <c r="D1070" s="65" t="str">
        <f t="shared" si="314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5"/>
        <v>0</v>
      </c>
      <c r="L1070" s="85">
        <f t="shared" si="316"/>
        <v>0</v>
      </c>
      <c r="M1070" s="85">
        <f t="shared" ref="M1070" si="318">SUMIF($F1072:$F1087,$G1070,M1072:M1087)</f>
        <v>0</v>
      </c>
      <c r="N1070" s="198"/>
    </row>
    <row r="1071" spans="1:14" x14ac:dyDescent="0.25">
      <c r="A1071" s="48">
        <f t="shared" si="308"/>
        <v>3</v>
      </c>
      <c r="B1071" s="49" t="str">
        <f t="shared" si="300"/>
        <v xml:space="preserve"> </v>
      </c>
      <c r="C1071" s="65" t="str">
        <f t="shared" si="313"/>
        <v xml:space="preserve">  </v>
      </c>
      <c r="D1071" s="65" t="str">
        <f t="shared" si="314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9">SUM(K1072)</f>
        <v>0</v>
      </c>
      <c r="L1071" s="69">
        <f t="shared" ref="L1071:M1071" si="320">SUM(L1072)</f>
        <v>0</v>
      </c>
      <c r="M1071" s="69">
        <f t="shared" si="320"/>
        <v>0</v>
      </c>
      <c r="N1071" s="198"/>
    </row>
    <row r="1072" spans="1:14" x14ac:dyDescent="0.25">
      <c r="A1072" s="48">
        <f t="shared" si="308"/>
        <v>32</v>
      </c>
      <c r="B1072" s="49" t="str">
        <f t="shared" si="300"/>
        <v xml:space="preserve"> </v>
      </c>
      <c r="C1072" s="65" t="str">
        <f t="shared" si="313"/>
        <v xml:space="preserve">  </v>
      </c>
      <c r="D1072" s="65" t="str">
        <f t="shared" si="314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8"/>
        <v>321</v>
      </c>
      <c r="B1073" s="49" t="str">
        <f t="shared" si="300"/>
        <v xml:space="preserve"> </v>
      </c>
      <c r="C1073" s="65" t="str">
        <f t="shared" si="313"/>
        <v xml:space="preserve">  </v>
      </c>
      <c r="D1073" s="65" t="str">
        <f t="shared" si="314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300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300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300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1">G1077</f>
        <v>3222</v>
      </c>
      <c r="B1077" s="49">
        <f t="shared" si="300"/>
        <v>11</v>
      </c>
      <c r="C1077" s="65" t="str">
        <f t="shared" ref="C1077:C1119" si="322">IF(H1077&gt;0,LEFT(E1077,3),"  ")</f>
        <v>091</v>
      </c>
      <c r="D1077" s="65" t="str">
        <f t="shared" ref="D1077:D1119" si="323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1"/>
        <v>3222</v>
      </c>
      <c r="B1078" s="49">
        <f t="shared" si="300"/>
        <v>51</v>
      </c>
      <c r="C1078" s="65" t="str">
        <f t="shared" si="322"/>
        <v>091</v>
      </c>
      <c r="D1078" s="65" t="str">
        <f t="shared" si="323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1"/>
        <v>323</v>
      </c>
      <c r="B1079" s="49" t="str">
        <f t="shared" si="300"/>
        <v xml:space="preserve"> </v>
      </c>
      <c r="C1079" s="65" t="str">
        <f t="shared" si="322"/>
        <v xml:space="preserve">  </v>
      </c>
      <c r="D1079" s="65" t="str">
        <f t="shared" si="323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1"/>
        <v>3231</v>
      </c>
      <c r="B1080" s="49">
        <f t="shared" si="300"/>
        <v>11</v>
      </c>
      <c r="C1080" s="65" t="str">
        <f t="shared" si="322"/>
        <v>091</v>
      </c>
      <c r="D1080" s="65" t="str">
        <f t="shared" si="323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1"/>
        <v>3237</v>
      </c>
      <c r="B1081" s="49">
        <f t="shared" si="300"/>
        <v>11</v>
      </c>
      <c r="C1081" s="65" t="str">
        <f t="shared" si="322"/>
        <v>091</v>
      </c>
      <c r="D1081" s="65" t="str">
        <f t="shared" si="323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1"/>
        <v>3239</v>
      </c>
      <c r="B1082" s="49">
        <f t="shared" si="300"/>
        <v>11</v>
      </c>
      <c r="C1082" s="65" t="str">
        <f t="shared" si="322"/>
        <v>091</v>
      </c>
      <c r="D1082" s="65" t="str">
        <f t="shared" si="323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1"/>
        <v>329</v>
      </c>
      <c r="B1083" s="49" t="str">
        <f t="shared" si="300"/>
        <v xml:space="preserve"> </v>
      </c>
      <c r="C1083" s="65" t="str">
        <f t="shared" si="322"/>
        <v xml:space="preserve">  </v>
      </c>
      <c r="D1083" s="65" t="str">
        <f t="shared" si="323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1"/>
        <v>3293</v>
      </c>
      <c r="B1084" s="49">
        <f t="shared" si="300"/>
        <v>11</v>
      </c>
      <c r="C1084" s="65" t="str">
        <f t="shared" si="322"/>
        <v>091</v>
      </c>
      <c r="D1084" s="65" t="str">
        <f t="shared" si="323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1"/>
        <v>3299</v>
      </c>
      <c r="B1085" s="49">
        <f t="shared" si="300"/>
        <v>11</v>
      </c>
      <c r="C1085" s="65" t="str">
        <f t="shared" si="322"/>
        <v>091</v>
      </c>
      <c r="D1085" s="65" t="str">
        <f t="shared" si="323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1"/>
        <v>0</v>
      </c>
      <c r="B1086" s="49" t="str">
        <f t="shared" si="300"/>
        <v xml:space="preserve"> </v>
      </c>
      <c r="C1086" s="65" t="str">
        <f t="shared" si="322"/>
        <v xml:space="preserve">  </v>
      </c>
      <c r="D1086" s="65" t="str">
        <f t="shared" si="323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1"/>
        <v>K 1207 17</v>
      </c>
      <c r="B1087" s="49" t="str">
        <f t="shared" si="300"/>
        <v xml:space="preserve"> </v>
      </c>
      <c r="C1087" s="65" t="str">
        <f t="shared" si="322"/>
        <v xml:space="preserve">  </v>
      </c>
      <c r="D1087" s="65" t="str">
        <f t="shared" si="323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700</v>
      </c>
      <c r="L1087" s="78">
        <f>SUM(L1089)</f>
        <v>700</v>
      </c>
      <c r="M1087" s="78">
        <f>SUM(M1089)</f>
        <v>700</v>
      </c>
      <c r="N1087" s="197"/>
    </row>
    <row r="1088" spans="1:14" ht="25.5" x14ac:dyDescent="0.25">
      <c r="A1088" s="48">
        <f t="shared" si="321"/>
        <v>11</v>
      </c>
      <c r="B1088" s="49" t="str">
        <f t="shared" si="300"/>
        <v xml:space="preserve"> </v>
      </c>
      <c r="C1088" s="65" t="str">
        <f t="shared" si="322"/>
        <v xml:space="preserve">  </v>
      </c>
      <c r="D1088" s="65" t="str">
        <f t="shared" si="323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4">SUMIF($F1089:$F1093,$G1088,K1089:K1093)</f>
        <v>700</v>
      </c>
      <c r="L1088" s="85">
        <f t="shared" ref="L1088" si="325">SUMIF($F1089:$F1093,$G1088,L1089:L1093)</f>
        <v>700</v>
      </c>
      <c r="M1088" s="85">
        <f t="shared" ref="M1088" si="326">SUMIF($F1089:$F1093,$G1088,M1089:M1093)</f>
        <v>700</v>
      </c>
      <c r="N1088" s="197"/>
    </row>
    <row r="1089" spans="1:14" ht="25.5" x14ac:dyDescent="0.25">
      <c r="A1089" s="48">
        <f t="shared" si="321"/>
        <v>4</v>
      </c>
      <c r="B1089" s="49" t="str">
        <f t="shared" si="300"/>
        <v xml:space="preserve"> </v>
      </c>
      <c r="C1089" s="65" t="str">
        <f t="shared" si="322"/>
        <v xml:space="preserve">  </v>
      </c>
      <c r="D1089" s="65" t="str">
        <f t="shared" si="323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7">SUM(K1090)</f>
        <v>700</v>
      </c>
      <c r="L1089" s="69">
        <f t="shared" ref="L1089:M1091" si="328">SUM(L1090)</f>
        <v>700</v>
      </c>
      <c r="M1089" s="69">
        <f t="shared" si="328"/>
        <v>700</v>
      </c>
      <c r="N1089" s="198"/>
    </row>
    <row r="1090" spans="1:14" ht="25.5" x14ac:dyDescent="0.25">
      <c r="A1090" s="48">
        <f t="shared" si="321"/>
        <v>42</v>
      </c>
      <c r="B1090" s="49" t="str">
        <f t="shared" si="300"/>
        <v xml:space="preserve"> </v>
      </c>
      <c r="C1090" s="65" t="str">
        <f t="shared" si="322"/>
        <v xml:space="preserve">  </v>
      </c>
      <c r="D1090" s="65" t="str">
        <f t="shared" si="323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7"/>
        <v>700</v>
      </c>
      <c r="L1090" s="69">
        <f t="shared" si="328"/>
        <v>700</v>
      </c>
      <c r="M1090" s="69">
        <f t="shared" si="328"/>
        <v>700</v>
      </c>
      <c r="N1090" s="197"/>
    </row>
    <row r="1091" spans="1:14" ht="25.5" x14ac:dyDescent="0.25">
      <c r="A1091" s="48">
        <f t="shared" si="321"/>
        <v>424</v>
      </c>
      <c r="B1091" s="49" t="str">
        <f t="shared" si="300"/>
        <v xml:space="preserve"> </v>
      </c>
      <c r="C1091" s="65" t="str">
        <f t="shared" si="322"/>
        <v xml:space="preserve">  </v>
      </c>
      <c r="D1091" s="65" t="str">
        <f t="shared" si="323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7"/>
        <v>700</v>
      </c>
      <c r="L1091" s="69">
        <f t="shared" si="328"/>
        <v>700</v>
      </c>
      <c r="M1091" s="69">
        <f t="shared" si="328"/>
        <v>700</v>
      </c>
      <c r="N1091" s="197"/>
    </row>
    <row r="1092" spans="1:14" x14ac:dyDescent="0.25">
      <c r="A1092" s="48">
        <f t="shared" si="321"/>
        <v>4241</v>
      </c>
      <c r="B1092" s="49">
        <f t="shared" si="300"/>
        <v>11</v>
      </c>
      <c r="C1092" s="65" t="str">
        <f t="shared" si="322"/>
        <v>091</v>
      </c>
      <c r="D1092" s="65" t="str">
        <f t="shared" si="323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700</v>
      </c>
      <c r="L1092" s="107">
        <v>700</v>
      </c>
      <c r="M1092" s="107">
        <v>700</v>
      </c>
      <c r="N1092" s="197">
        <v>111</v>
      </c>
    </row>
    <row r="1093" spans="1:14" x14ac:dyDescent="0.25">
      <c r="A1093" s="48">
        <f t="shared" si="321"/>
        <v>0</v>
      </c>
      <c r="B1093" s="49" t="str">
        <f t="shared" si="300"/>
        <v xml:space="preserve"> </v>
      </c>
      <c r="C1093" s="65" t="str">
        <f t="shared" si="322"/>
        <v xml:space="preserve">  </v>
      </c>
      <c r="D1093" s="65" t="str">
        <f t="shared" si="323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1"/>
        <v>T 1207 10</v>
      </c>
      <c r="B1094" s="49" t="str">
        <f t="shared" si="300"/>
        <v xml:space="preserve"> </v>
      </c>
      <c r="C1094" s="65" t="str">
        <f t="shared" si="322"/>
        <v xml:space="preserve">  </v>
      </c>
      <c r="D1094" s="65" t="str">
        <f t="shared" si="323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0</v>
      </c>
      <c r="L1094" s="78">
        <f>SUM(L1096)</f>
        <v>0</v>
      </c>
      <c r="M1094" s="78">
        <f>SUM(M1096)</f>
        <v>0</v>
      </c>
      <c r="N1094" s="197"/>
    </row>
    <row r="1095" spans="1:14" ht="25.5" x14ac:dyDescent="0.25">
      <c r="A1095" s="48">
        <f t="shared" si="321"/>
        <v>11</v>
      </c>
      <c r="B1095" s="49" t="str">
        <f t="shared" si="300"/>
        <v xml:space="preserve"> </v>
      </c>
      <c r="C1095" s="65" t="str">
        <f t="shared" si="322"/>
        <v xml:space="preserve">  </v>
      </c>
      <c r="D1095" s="65" t="str">
        <f t="shared" si="323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9">SUMIF($F1096:$F1100,$G1095,K1096:K1100)</f>
        <v>0</v>
      </c>
      <c r="L1095" s="85">
        <f t="shared" ref="L1095" si="330">SUMIF($F1096:$F1100,$G1095,L1096:L1100)</f>
        <v>0</v>
      </c>
      <c r="M1095" s="85">
        <f t="shared" ref="M1095" si="331">SUMIF($F1096:$F1100,$G1095,M1096:M1100)</f>
        <v>0</v>
      </c>
      <c r="N1095" s="197"/>
    </row>
    <row r="1096" spans="1:14" x14ac:dyDescent="0.25">
      <c r="A1096" s="48">
        <f t="shared" si="321"/>
        <v>3</v>
      </c>
      <c r="B1096" s="49" t="str">
        <f t="shared" si="300"/>
        <v xml:space="preserve"> </v>
      </c>
      <c r="C1096" s="65" t="str">
        <f t="shared" si="322"/>
        <v xml:space="preserve">  </v>
      </c>
      <c r="D1096" s="65" t="str">
        <f t="shared" si="323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2">SUM(K1097)</f>
        <v>0</v>
      </c>
      <c r="L1096" s="69">
        <f t="shared" ref="L1096:M1098" si="333">SUM(L1097)</f>
        <v>0</v>
      </c>
      <c r="M1096" s="69">
        <f t="shared" si="333"/>
        <v>0</v>
      </c>
      <c r="N1096" s="197"/>
    </row>
    <row r="1097" spans="1:14" x14ac:dyDescent="0.25">
      <c r="A1097" s="48">
        <f t="shared" si="321"/>
        <v>32</v>
      </c>
      <c r="B1097" s="49" t="str">
        <f t="shared" si="300"/>
        <v xml:space="preserve"> </v>
      </c>
      <c r="C1097" s="65" t="str">
        <f t="shared" si="322"/>
        <v xml:space="preserve">  </v>
      </c>
      <c r="D1097" s="65" t="str">
        <f t="shared" si="323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2"/>
        <v>0</v>
      </c>
      <c r="L1097" s="69">
        <f t="shared" si="333"/>
        <v>0</v>
      </c>
      <c r="M1097" s="69">
        <f t="shared" si="333"/>
        <v>0</v>
      </c>
      <c r="N1097" s="197"/>
    </row>
    <row r="1098" spans="1:14" x14ac:dyDescent="0.25">
      <c r="A1098" s="48">
        <f t="shared" si="321"/>
        <v>322</v>
      </c>
      <c r="B1098" s="49" t="str">
        <f t="shared" si="300"/>
        <v xml:space="preserve"> </v>
      </c>
      <c r="C1098" s="65" t="str">
        <f t="shared" si="322"/>
        <v xml:space="preserve">  </v>
      </c>
      <c r="D1098" s="65" t="str">
        <f t="shared" si="323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2"/>
        <v>0</v>
      </c>
      <c r="L1098" s="69">
        <f t="shared" si="333"/>
        <v>0</v>
      </c>
      <c r="M1098" s="69">
        <f t="shared" si="333"/>
        <v>0</v>
      </c>
      <c r="N1098" s="197"/>
    </row>
    <row r="1099" spans="1:14" x14ac:dyDescent="0.25">
      <c r="A1099" s="48">
        <f t="shared" si="321"/>
        <v>3222</v>
      </c>
      <c r="B1099" s="49">
        <f t="shared" si="300"/>
        <v>11</v>
      </c>
      <c r="C1099" s="65" t="str">
        <f t="shared" si="322"/>
        <v>091</v>
      </c>
      <c r="D1099" s="65" t="str">
        <f t="shared" si="323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/>
      <c r="L1099" s="107"/>
      <c r="M1099" s="107"/>
      <c r="N1099" s="197">
        <v>111</v>
      </c>
    </row>
    <row r="1100" spans="1:14" x14ac:dyDescent="0.25">
      <c r="B1100" s="49" t="str">
        <f t="shared" si="300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1"/>
        <v>T 1207 11</v>
      </c>
      <c r="B1101" s="49" t="str">
        <f t="shared" si="300"/>
        <v xml:space="preserve"> </v>
      </c>
      <c r="C1101" s="65" t="str">
        <f t="shared" si="322"/>
        <v xml:space="preserve">  </v>
      </c>
      <c r="D1101" s="65" t="str">
        <f t="shared" si="323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1"/>
        <v>11</v>
      </c>
      <c r="B1102" s="49" t="str">
        <f t="shared" si="300"/>
        <v xml:space="preserve"> </v>
      </c>
      <c r="C1102" s="65" t="str">
        <f t="shared" si="322"/>
        <v xml:space="preserve">  </v>
      </c>
      <c r="D1102" s="65" t="str">
        <f t="shared" si="323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4">SUMIF($F1105:$F1123,$G1102,L1105:L1123)</f>
        <v>0</v>
      </c>
      <c r="M1102" s="85">
        <f t="shared" ref="M1102" si="335">SUMIF($F1105:$F1123,$G1102,M1105:M1123)</f>
        <v>0</v>
      </c>
      <c r="N1102" s="197"/>
    </row>
    <row r="1103" spans="1:14" ht="25.5" x14ac:dyDescent="0.25">
      <c r="A1103" s="48">
        <f t="shared" si="321"/>
        <v>51</v>
      </c>
      <c r="B1103" s="49" t="str">
        <f t="shared" si="300"/>
        <v xml:space="preserve"> </v>
      </c>
      <c r="C1103" s="65" t="str">
        <f t="shared" si="322"/>
        <v xml:space="preserve">  </v>
      </c>
      <c r="D1103" s="65" t="str">
        <f t="shared" si="323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6">SUMIF($F1105:$F1123,$G1103,L1105:L1123)</f>
        <v>0</v>
      </c>
      <c r="M1103" s="85">
        <f t="shared" ref="M1103" si="337">SUMIF($F1105:$F1123,$G1103,M1105:M1123)</f>
        <v>0</v>
      </c>
      <c r="N1103" s="197"/>
    </row>
    <row r="1104" spans="1:14" ht="25.5" x14ac:dyDescent="0.25">
      <c r="A1104" s="48">
        <f t="shared" si="321"/>
        <v>52</v>
      </c>
      <c r="B1104" s="49" t="str">
        <f t="shared" si="300"/>
        <v xml:space="preserve"> </v>
      </c>
      <c r="C1104" s="65" t="str">
        <f t="shared" si="322"/>
        <v xml:space="preserve">  </v>
      </c>
      <c r="D1104" s="65" t="str">
        <f t="shared" si="323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8">SUMIF($F1105:$F1123,$G1104,L1105:L1123)</f>
        <v>0</v>
      </c>
      <c r="M1104" s="85">
        <f t="shared" ref="M1104" si="339">SUMIF($F1105:$F1123,$G1104,M1105:M1123)</f>
        <v>0</v>
      </c>
      <c r="N1104" s="197"/>
    </row>
    <row r="1105" spans="1:14" x14ac:dyDescent="0.25">
      <c r="A1105" s="48">
        <f t="shared" si="321"/>
        <v>3</v>
      </c>
      <c r="B1105" s="49" t="str">
        <f t="shared" si="300"/>
        <v xml:space="preserve"> </v>
      </c>
      <c r="C1105" s="65" t="str">
        <f t="shared" si="322"/>
        <v xml:space="preserve">  </v>
      </c>
      <c r="D1105" s="65" t="str">
        <f t="shared" si="323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1"/>
        <v>31</v>
      </c>
      <c r="B1106" s="49" t="str">
        <f t="shared" si="300"/>
        <v xml:space="preserve"> </v>
      </c>
      <c r="C1106" s="65" t="str">
        <f t="shared" si="322"/>
        <v xml:space="preserve">  </v>
      </c>
      <c r="D1106" s="65" t="str">
        <f t="shared" si="323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1"/>
        <v>311</v>
      </c>
      <c r="B1107" s="49" t="str">
        <f t="shared" si="300"/>
        <v xml:space="preserve"> </v>
      </c>
      <c r="C1107" s="65" t="str">
        <f t="shared" si="322"/>
        <v xml:space="preserve">  </v>
      </c>
      <c r="D1107" s="65" t="str">
        <f t="shared" si="323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1"/>
        <v>3111</v>
      </c>
      <c r="B1108" s="49">
        <f t="shared" si="300"/>
        <v>52</v>
      </c>
      <c r="C1108" s="65" t="str">
        <f t="shared" si="322"/>
        <v>091</v>
      </c>
      <c r="D1108" s="65" t="str">
        <f t="shared" si="323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1"/>
        <v>312</v>
      </c>
      <c r="B1109" s="49" t="str">
        <f t="shared" si="300"/>
        <v xml:space="preserve"> </v>
      </c>
      <c r="C1109" s="65" t="str">
        <f t="shared" si="322"/>
        <v xml:space="preserve">  </v>
      </c>
      <c r="D1109" s="65" t="str">
        <f t="shared" si="323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1"/>
        <v>3121</v>
      </c>
      <c r="B1110" s="49">
        <f t="shared" si="300"/>
        <v>52</v>
      </c>
      <c r="C1110" s="65" t="str">
        <f t="shared" si="322"/>
        <v>091</v>
      </c>
      <c r="D1110" s="65" t="str">
        <f t="shared" si="323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1"/>
        <v>313</v>
      </c>
      <c r="B1111" s="49" t="str">
        <f t="shared" si="300"/>
        <v xml:space="preserve"> </v>
      </c>
      <c r="C1111" s="65" t="str">
        <f t="shared" si="322"/>
        <v xml:space="preserve">  </v>
      </c>
      <c r="D1111" s="65" t="str">
        <f t="shared" si="323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1"/>
        <v>3132</v>
      </c>
      <c r="B1112" s="49">
        <f t="shared" si="300"/>
        <v>52</v>
      </c>
      <c r="C1112" s="65" t="str">
        <f t="shared" si="322"/>
        <v>091</v>
      </c>
      <c r="D1112" s="65" t="str">
        <f t="shared" si="323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1"/>
        <v>32</v>
      </c>
      <c r="B1113" s="49" t="str">
        <f t="shared" si="300"/>
        <v xml:space="preserve"> </v>
      </c>
      <c r="C1113" s="65" t="str">
        <f t="shared" si="322"/>
        <v xml:space="preserve">  </v>
      </c>
      <c r="D1113" s="65" t="str">
        <f t="shared" si="323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1"/>
        <v>321</v>
      </c>
      <c r="B1114" s="49" t="str">
        <f t="shared" si="300"/>
        <v xml:space="preserve"> </v>
      </c>
      <c r="C1114" s="65" t="str">
        <f t="shared" si="322"/>
        <v xml:space="preserve">  </v>
      </c>
      <c r="D1114" s="65" t="str">
        <f t="shared" si="323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1"/>
        <v>3211</v>
      </c>
      <c r="B1115" s="49">
        <f t="shared" si="300"/>
        <v>11</v>
      </c>
      <c r="C1115" s="65" t="str">
        <f t="shared" si="322"/>
        <v>091</v>
      </c>
      <c r="D1115" s="65" t="str">
        <f t="shared" si="323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1"/>
        <v>3211</v>
      </c>
      <c r="B1116" s="49">
        <f t="shared" si="300"/>
        <v>51</v>
      </c>
      <c r="C1116" s="65" t="str">
        <f t="shared" si="322"/>
        <v>091</v>
      </c>
      <c r="D1116" s="65" t="str">
        <f t="shared" si="323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1"/>
        <v>3212</v>
      </c>
      <c r="B1117" s="49">
        <f t="shared" si="300"/>
        <v>52</v>
      </c>
      <c r="C1117" s="65" t="str">
        <f t="shared" si="322"/>
        <v>091</v>
      </c>
      <c r="D1117" s="65" t="str">
        <f t="shared" si="323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1"/>
        <v>323</v>
      </c>
      <c r="B1118" s="49" t="str">
        <f t="shared" si="300"/>
        <v xml:space="preserve"> </v>
      </c>
      <c r="C1118" s="65" t="str">
        <f t="shared" si="322"/>
        <v xml:space="preserve">  </v>
      </c>
      <c r="D1118" s="65" t="str">
        <f t="shared" si="323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1"/>
        <v>3237</v>
      </c>
      <c r="B1119" s="49">
        <f t="shared" ref="B1119:B1198" si="340">IF(H1119&gt;0,F1119," ")</f>
        <v>11</v>
      </c>
      <c r="C1119" s="65" t="str">
        <f t="shared" si="322"/>
        <v>091</v>
      </c>
      <c r="D1119" s="65" t="str">
        <f t="shared" si="323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40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1">G1121</f>
        <v>329</v>
      </c>
      <c r="B1121" s="49" t="str">
        <f t="shared" si="340"/>
        <v xml:space="preserve"> </v>
      </c>
      <c r="C1121" s="65" t="str">
        <f t="shared" ref="C1121:C1212" si="342">IF(H1121&gt;0,LEFT(E1121,3),"  ")</f>
        <v xml:space="preserve">  </v>
      </c>
      <c r="D1121" s="65" t="str">
        <f t="shared" ref="D1121:D1212" si="343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1"/>
        <v>3293</v>
      </c>
      <c r="B1122" s="49">
        <f t="shared" si="340"/>
        <v>11</v>
      </c>
      <c r="C1122" s="65" t="str">
        <f t="shared" si="342"/>
        <v>091</v>
      </c>
      <c r="D1122" s="65" t="str">
        <f t="shared" si="343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1"/>
        <v>3293</v>
      </c>
      <c r="B1123" s="49">
        <f t="shared" si="340"/>
        <v>51</v>
      </c>
      <c r="C1123" s="65" t="str">
        <f t="shared" si="342"/>
        <v>091</v>
      </c>
      <c r="D1123" s="65" t="str">
        <f t="shared" si="343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29500</v>
      </c>
      <c r="L1125" s="218">
        <f t="shared" ref="L1125" si="344">SUM(L1129)</f>
        <v>29500</v>
      </c>
      <c r="M1125" s="218">
        <f t="shared" ref="M1125" si="345">SUM(M1129)</f>
        <v>29500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6">SUMIF($F1129:$F1147,$G1126,L1129:L1147)</f>
        <v>0</v>
      </c>
      <c r="M1126" s="85">
        <f t="shared" ref="M1126" si="347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400</v>
      </c>
      <c r="L1127" s="85">
        <f t="shared" ref="L1127" si="348">SUMIF($F1129:$F1147,$G1127,L1129:L1147)</f>
        <v>400</v>
      </c>
      <c r="M1127" s="85">
        <f t="shared" ref="M1127" si="349">SUMIF($F1129:$F1147,$G1127,M1129:M1147)</f>
        <v>400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29100</v>
      </c>
      <c r="L1128" s="85">
        <f t="shared" ref="L1128" si="350">SUMIF($F1129:$F1147,$G1128,L1129:L1147)</f>
        <v>29100</v>
      </c>
      <c r="M1128" s="85">
        <f t="shared" ref="M1128" si="351">SUMIF($F1129:$F1147,$G1128,M1129:M1147)</f>
        <v>29100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29500</v>
      </c>
      <c r="L1129" s="218">
        <f t="shared" ref="L1129" si="352">SUM(L1130,L1137)</f>
        <v>29500</v>
      </c>
      <c r="M1129" s="218">
        <f t="shared" ref="M1129" si="353">SUM(M1130,M1137)</f>
        <v>29500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22800</v>
      </c>
      <c r="L1130" s="218">
        <f t="shared" ref="L1130:M1130" si="354">SUM(L1131,L1133,L1135)</f>
        <v>22800</v>
      </c>
      <c r="M1130" s="218">
        <f t="shared" si="354"/>
        <v>22800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18200</v>
      </c>
      <c r="L1131" s="218">
        <f t="shared" ref="L1131:M1131" si="355">SUM(L1132)</f>
        <v>18200</v>
      </c>
      <c r="M1131" s="218">
        <f t="shared" si="355"/>
        <v>18200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18200</v>
      </c>
      <c r="L1132" s="107">
        <v>18200</v>
      </c>
      <c r="M1132" s="107">
        <v>18200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1500</v>
      </c>
      <c r="L1133" s="218">
        <f t="shared" ref="L1133:M1133" si="356">SUM(L1134)</f>
        <v>1500</v>
      </c>
      <c r="M1133" s="218">
        <f t="shared" si="356"/>
        <v>1500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1500</v>
      </c>
      <c r="L1134" s="107">
        <v>1500</v>
      </c>
      <c r="M1134" s="107">
        <v>1500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3100</v>
      </c>
      <c r="L1135" s="218">
        <f t="shared" ref="L1135:M1135" si="357">SUM(L1136)</f>
        <v>3100</v>
      </c>
      <c r="M1135" s="218">
        <f t="shared" si="357"/>
        <v>3100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3100</v>
      </c>
      <c r="L1136" s="107">
        <v>3100</v>
      </c>
      <c r="M1136" s="107">
        <v>3100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6700</v>
      </c>
      <c r="L1137" s="218">
        <f t="shared" ref="L1137:M1137" si="358">SUM(L1138,L1142,L1145)</f>
        <v>6700</v>
      </c>
      <c r="M1137" s="218">
        <f t="shared" si="358"/>
        <v>6700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6500</v>
      </c>
      <c r="L1138" s="218">
        <f t="shared" ref="L1138:M1138" si="359">SUM(L1139:L1141)</f>
        <v>6500</v>
      </c>
      <c r="M1138" s="218">
        <f t="shared" si="359"/>
        <v>6500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200</v>
      </c>
      <c r="L1140" s="107">
        <v>200</v>
      </c>
      <c r="M1140" s="107">
        <v>200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6300</v>
      </c>
      <c r="L1141" s="107">
        <v>6300</v>
      </c>
      <c r="M1141" s="107">
        <v>6300</v>
      </c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60">SUM(L1143:L1144)</f>
        <v>0</v>
      </c>
      <c r="M1142" s="218">
        <f t="shared" si="360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1">SUM(L1146:L1147)</f>
        <v>200</v>
      </c>
      <c r="M1145" s="218">
        <f t="shared" si="361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1"/>
        <v>0</v>
      </c>
      <c r="B1148" s="49" t="str">
        <f t="shared" si="340"/>
        <v xml:space="preserve"> </v>
      </c>
      <c r="C1148" s="65" t="str">
        <f t="shared" si="342"/>
        <v xml:space="preserve">  </v>
      </c>
      <c r="D1148" s="65" t="str">
        <f t="shared" si="343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1"/>
        <v>T 1207 19</v>
      </c>
      <c r="B1149" s="49" t="str">
        <f t="shared" si="340"/>
        <v xml:space="preserve"> </v>
      </c>
      <c r="C1149" s="65" t="str">
        <f t="shared" si="342"/>
        <v xml:space="preserve">  </v>
      </c>
      <c r="D1149" s="65" t="str">
        <f t="shared" si="343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1"/>
        <v>11</v>
      </c>
      <c r="B1150" s="49" t="str">
        <f t="shared" si="340"/>
        <v xml:space="preserve"> </v>
      </c>
      <c r="C1150" s="65" t="str">
        <f t="shared" si="342"/>
        <v xml:space="preserve">  </v>
      </c>
      <c r="D1150" s="65" t="str">
        <f t="shared" si="343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40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2">SUM(K1152,K1159)</f>
        <v>0</v>
      </c>
      <c r="L1151" s="69">
        <f t="shared" ref="L1151" si="363">SUM(L1152,L1159)</f>
        <v>0</v>
      </c>
      <c r="M1151" s="69">
        <f t="shared" ref="M1151" si="364">SUM(M1152,M1159)</f>
        <v>0</v>
      </c>
      <c r="N1151" s="198"/>
    </row>
    <row r="1152" spans="1:14" x14ac:dyDescent="0.25">
      <c r="A1152" s="48">
        <f t="shared" ref="A1152:A1156" si="365">G1152</f>
        <v>31</v>
      </c>
      <c r="B1152" s="49" t="str">
        <f t="shared" si="340"/>
        <v xml:space="preserve"> </v>
      </c>
      <c r="C1152" s="65" t="str">
        <f t="shared" ref="C1152:C1156" si="366">IF(H1152&gt;0,LEFT(E1152,3),"  ")</f>
        <v xml:space="preserve">  </v>
      </c>
      <c r="D1152" s="65" t="str">
        <f t="shared" ref="D1152:D1156" si="367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5"/>
        <v>311</v>
      </c>
      <c r="B1153" s="49" t="str">
        <f t="shared" si="340"/>
        <v xml:space="preserve"> </v>
      </c>
      <c r="C1153" s="65" t="str">
        <f t="shared" si="366"/>
        <v xml:space="preserve">  </v>
      </c>
      <c r="D1153" s="65" t="str">
        <f t="shared" si="367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5"/>
        <v>3111</v>
      </c>
      <c r="B1154" s="49">
        <f t="shared" si="340"/>
        <v>11</v>
      </c>
      <c r="C1154" s="65" t="str">
        <f t="shared" si="366"/>
        <v>091</v>
      </c>
      <c r="D1154" s="65" t="str">
        <f t="shared" si="367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5"/>
        <v>312</v>
      </c>
      <c r="B1155" s="49" t="str">
        <f t="shared" si="340"/>
        <v xml:space="preserve"> </v>
      </c>
      <c r="C1155" s="65" t="str">
        <f t="shared" si="366"/>
        <v xml:space="preserve">  </v>
      </c>
      <c r="D1155" s="65" t="str">
        <f t="shared" si="367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5"/>
        <v>3121</v>
      </c>
      <c r="B1156" s="49">
        <f t="shared" si="340"/>
        <v>11</v>
      </c>
      <c r="C1156" s="65" t="str">
        <f t="shared" si="366"/>
        <v>091</v>
      </c>
      <c r="D1156" s="65" t="str">
        <f t="shared" si="367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1"/>
        <v>313</v>
      </c>
      <c r="B1157" s="49" t="str">
        <f t="shared" si="340"/>
        <v xml:space="preserve"> </v>
      </c>
      <c r="C1157" s="65" t="str">
        <f t="shared" si="342"/>
        <v xml:space="preserve">  </v>
      </c>
      <c r="D1157" s="65" t="str">
        <f t="shared" si="343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40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1"/>
        <v>32</v>
      </c>
      <c r="B1159" s="49" t="str">
        <f t="shared" si="340"/>
        <v xml:space="preserve"> </v>
      </c>
      <c r="C1159" s="65" t="str">
        <f t="shared" si="342"/>
        <v xml:space="preserve">  </v>
      </c>
      <c r="D1159" s="65" t="str">
        <f t="shared" si="343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1"/>
        <v>321</v>
      </c>
      <c r="B1160" s="49" t="str">
        <f t="shared" si="340"/>
        <v xml:space="preserve"> </v>
      </c>
      <c r="C1160" s="65" t="str">
        <f t="shared" si="342"/>
        <v xml:space="preserve">  </v>
      </c>
      <c r="D1160" s="65" t="str">
        <f t="shared" si="343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1"/>
        <v>3211</v>
      </c>
      <c r="B1161" s="49">
        <f t="shared" si="340"/>
        <v>11</v>
      </c>
      <c r="C1161" s="65" t="str">
        <f t="shared" si="342"/>
        <v>091</v>
      </c>
      <c r="D1161" s="65" t="str">
        <f t="shared" si="343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1"/>
        <v>3212</v>
      </c>
      <c r="B1162" s="49">
        <f t="shared" si="340"/>
        <v>11</v>
      </c>
      <c r="C1162" s="65" t="str">
        <f t="shared" si="342"/>
        <v>091</v>
      </c>
      <c r="D1162" s="65" t="str">
        <f t="shared" si="343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1"/>
        <v>323</v>
      </c>
      <c r="B1163" s="49" t="str">
        <f t="shared" si="340"/>
        <v xml:space="preserve"> </v>
      </c>
      <c r="C1163" s="65" t="str">
        <f t="shared" si="342"/>
        <v xml:space="preserve">  </v>
      </c>
      <c r="D1163" s="65" t="str">
        <f t="shared" si="343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1"/>
        <v>3237</v>
      </c>
      <c r="B1164" s="49">
        <f t="shared" si="340"/>
        <v>11</v>
      </c>
      <c r="C1164" s="65" t="str">
        <f t="shared" si="342"/>
        <v>091</v>
      </c>
      <c r="D1164" s="65" t="str">
        <f t="shared" si="343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1"/>
        <v>0</v>
      </c>
      <c r="B1165" s="49" t="str">
        <f t="shared" si="340"/>
        <v xml:space="preserve"> </v>
      </c>
      <c r="C1165" s="65" t="str">
        <f t="shared" si="342"/>
        <v xml:space="preserve">  </v>
      </c>
      <c r="D1165" s="65" t="str">
        <f t="shared" si="343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1"/>
        <v>T 1207 29</v>
      </c>
      <c r="B1166" s="49" t="str">
        <f t="shared" si="340"/>
        <v xml:space="preserve"> </v>
      </c>
      <c r="C1166" s="65" t="str">
        <f t="shared" si="342"/>
        <v xml:space="preserve">  </v>
      </c>
      <c r="D1166" s="65" t="str">
        <f t="shared" si="343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1"/>
        <v>11</v>
      </c>
      <c r="B1167" s="49" t="str">
        <f t="shared" si="340"/>
        <v xml:space="preserve"> </v>
      </c>
      <c r="C1167" s="65" t="str">
        <f t="shared" si="342"/>
        <v xml:space="preserve">  </v>
      </c>
      <c r="D1167" s="65" t="str">
        <f t="shared" si="343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1"/>
        <v>3</v>
      </c>
      <c r="B1168" s="49" t="str">
        <f t="shared" si="340"/>
        <v xml:space="preserve"> </v>
      </c>
      <c r="C1168" s="65" t="str">
        <f t="shared" si="342"/>
        <v xml:space="preserve">  </v>
      </c>
      <c r="D1168" s="65" t="str">
        <f t="shared" si="343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1"/>
        <v>31</v>
      </c>
      <c r="B1169" s="49" t="str">
        <f t="shared" si="340"/>
        <v xml:space="preserve"> </v>
      </c>
      <c r="C1169" s="65" t="str">
        <f t="shared" si="342"/>
        <v xml:space="preserve">  </v>
      </c>
      <c r="D1169" s="65" t="str">
        <f t="shared" si="343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1"/>
        <v>311</v>
      </c>
      <c r="B1170" s="49" t="str">
        <f t="shared" si="340"/>
        <v xml:space="preserve"> </v>
      </c>
      <c r="C1170" s="65" t="str">
        <f t="shared" si="342"/>
        <v xml:space="preserve">  </v>
      </c>
      <c r="D1170" s="65" t="str">
        <f t="shared" si="343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1"/>
        <v>3111</v>
      </c>
      <c r="B1171" s="49">
        <f t="shared" si="340"/>
        <v>11</v>
      </c>
      <c r="C1171" s="65" t="str">
        <f t="shared" si="342"/>
        <v>091</v>
      </c>
      <c r="D1171" s="65" t="str">
        <f t="shared" si="343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1"/>
        <v>312</v>
      </c>
      <c r="B1172" s="49" t="str">
        <f t="shared" si="340"/>
        <v xml:space="preserve"> </v>
      </c>
      <c r="C1172" s="65" t="str">
        <f t="shared" si="342"/>
        <v xml:space="preserve">  </v>
      </c>
      <c r="D1172" s="65" t="str">
        <f t="shared" si="343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1"/>
        <v>3121</v>
      </c>
      <c r="B1173" s="49">
        <f t="shared" si="340"/>
        <v>11</v>
      </c>
      <c r="C1173" s="65" t="str">
        <f t="shared" si="342"/>
        <v>091</v>
      </c>
      <c r="D1173" s="65" t="str">
        <f t="shared" si="343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1"/>
        <v>313</v>
      </c>
      <c r="B1174" s="49" t="str">
        <f t="shared" si="340"/>
        <v xml:space="preserve"> </v>
      </c>
      <c r="C1174" s="65" t="str">
        <f t="shared" si="342"/>
        <v xml:space="preserve">  </v>
      </c>
      <c r="D1174" s="65" t="str">
        <f t="shared" si="343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40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1"/>
        <v>32</v>
      </c>
      <c r="B1176" s="49" t="str">
        <f t="shared" si="340"/>
        <v xml:space="preserve"> </v>
      </c>
      <c r="C1176" s="65" t="str">
        <f t="shared" si="342"/>
        <v xml:space="preserve">  </v>
      </c>
      <c r="D1176" s="65" t="str">
        <f t="shared" si="343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8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1"/>
        <v>321</v>
      </c>
      <c r="B1177" s="49" t="str">
        <f t="shared" si="340"/>
        <v xml:space="preserve"> </v>
      </c>
      <c r="C1177" s="65" t="str">
        <f t="shared" si="342"/>
        <v xml:space="preserve">  </v>
      </c>
      <c r="D1177" s="65" t="str">
        <f t="shared" si="343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1"/>
        <v>3211</v>
      </c>
      <c r="B1178" s="49">
        <f t="shared" si="340"/>
        <v>11</v>
      </c>
      <c r="C1178" s="65" t="str">
        <f t="shared" si="342"/>
        <v>091</v>
      </c>
      <c r="D1178" s="65" t="str">
        <f t="shared" si="343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1"/>
        <v>3212</v>
      </c>
      <c r="B1179" s="49">
        <f t="shared" si="340"/>
        <v>11</v>
      </c>
      <c r="C1179" s="65" t="str">
        <f t="shared" si="342"/>
        <v>091</v>
      </c>
      <c r="D1179" s="65" t="str">
        <f t="shared" si="343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1"/>
        <v>323</v>
      </c>
      <c r="B1180" s="49" t="str">
        <f t="shared" si="340"/>
        <v xml:space="preserve"> </v>
      </c>
      <c r="C1180" s="65" t="str">
        <f t="shared" si="342"/>
        <v xml:space="preserve">  </v>
      </c>
      <c r="D1180" s="65" t="str">
        <f t="shared" si="343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9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1"/>
        <v>3237</v>
      </c>
      <c r="B1181" s="49">
        <f t="shared" si="340"/>
        <v>11</v>
      </c>
      <c r="C1181" s="65" t="str">
        <f t="shared" si="342"/>
        <v>091</v>
      </c>
      <c r="D1181" s="65" t="str">
        <f t="shared" si="343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1"/>
        <v>38</v>
      </c>
      <c r="B1182" s="49" t="str">
        <f t="shared" si="340"/>
        <v xml:space="preserve"> </v>
      </c>
      <c r="C1182" s="65" t="str">
        <f t="shared" si="342"/>
        <v xml:space="preserve">  </v>
      </c>
      <c r="D1182" s="65" t="str">
        <f t="shared" si="343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9"/>
        <v>0</v>
      </c>
      <c r="L1182" s="69">
        <f t="shared" ref="L1182:M1183" si="370">SUM(L1183)</f>
        <v>0</v>
      </c>
      <c r="M1182" s="69">
        <f t="shared" si="370"/>
        <v>0</v>
      </c>
      <c r="N1182" s="198"/>
    </row>
    <row r="1183" spans="1:14" x14ac:dyDescent="0.25">
      <c r="A1183" s="48">
        <f t="shared" si="341"/>
        <v>381</v>
      </c>
      <c r="B1183" s="49" t="str">
        <f t="shared" si="340"/>
        <v xml:space="preserve"> </v>
      </c>
      <c r="C1183" s="65" t="str">
        <f t="shared" si="342"/>
        <v xml:space="preserve">  </v>
      </c>
      <c r="D1183" s="65" t="str">
        <f t="shared" si="343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9"/>
        <v>0</v>
      </c>
      <c r="L1183" s="69">
        <f t="shared" si="370"/>
        <v>0</v>
      </c>
      <c r="M1183" s="69">
        <f t="shared" si="370"/>
        <v>0</v>
      </c>
      <c r="N1183" s="197"/>
    </row>
    <row r="1184" spans="1:14" x14ac:dyDescent="0.25">
      <c r="A1184" s="48">
        <f t="shared" si="341"/>
        <v>3811</v>
      </c>
      <c r="B1184" s="49">
        <f t="shared" si="340"/>
        <v>11</v>
      </c>
      <c r="C1184" s="65" t="str">
        <f t="shared" si="342"/>
        <v>091</v>
      </c>
      <c r="D1184" s="65" t="str">
        <f t="shared" si="343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1"/>
        <v>0</v>
      </c>
      <c r="B1185" s="49" t="str">
        <f t="shared" si="340"/>
        <v xml:space="preserve"> </v>
      </c>
      <c r="C1185" s="65" t="str">
        <f t="shared" si="342"/>
        <v xml:space="preserve">  </v>
      </c>
      <c r="D1185" s="65" t="str">
        <f t="shared" si="343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1"/>
        <v>T 1207 20</v>
      </c>
      <c r="B1186" s="49" t="str">
        <f t="shared" si="340"/>
        <v xml:space="preserve"> </v>
      </c>
      <c r="C1186" s="65" t="str">
        <f t="shared" si="342"/>
        <v xml:space="preserve">  </v>
      </c>
      <c r="D1186" s="65" t="str">
        <f t="shared" si="343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9563</v>
      </c>
      <c r="L1186" s="78">
        <f>SUM(L1188)</f>
        <v>9563</v>
      </c>
      <c r="M1186" s="78">
        <f>SUM(M1188)</f>
        <v>9563</v>
      </c>
      <c r="N1186" s="198"/>
    </row>
    <row r="1187" spans="1:14" ht="25.5" x14ac:dyDescent="0.25">
      <c r="A1187" s="48">
        <f t="shared" si="341"/>
        <v>52</v>
      </c>
      <c r="B1187" s="49" t="str">
        <f t="shared" si="340"/>
        <v xml:space="preserve"> </v>
      </c>
      <c r="C1187" s="65" t="str">
        <f t="shared" si="342"/>
        <v xml:space="preserve">  </v>
      </c>
      <c r="D1187" s="65" t="str">
        <f t="shared" si="343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1">SUMIF($F1188:$F1192,$G1187,K1188:K1192)</f>
        <v>9563</v>
      </c>
      <c r="L1187" s="85">
        <f t="shared" ref="L1187" si="372">SUMIF($F1188:$F1192,$G1187,L1188:L1192)</f>
        <v>9563</v>
      </c>
      <c r="M1187" s="85">
        <f t="shared" ref="M1187" si="373">SUMIF($F1188:$F1192,$G1187,M1188:M1192)</f>
        <v>9563</v>
      </c>
      <c r="N1187" s="197"/>
    </row>
    <row r="1188" spans="1:14" x14ac:dyDescent="0.25">
      <c r="A1188" s="48">
        <f>G1188</f>
        <v>3</v>
      </c>
      <c r="B1188" s="49" t="str">
        <f t="shared" si="340"/>
        <v xml:space="preserve"> </v>
      </c>
      <c r="C1188" s="65" t="str">
        <f t="shared" si="342"/>
        <v xml:space="preserve">  </v>
      </c>
      <c r="D1188" s="65" t="str">
        <f t="shared" si="343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4">SUM(K1189)</f>
        <v>9563</v>
      </c>
      <c r="L1188" s="69">
        <f t="shared" ref="L1188:M1188" si="375">SUM(L1189)</f>
        <v>9563</v>
      </c>
      <c r="M1188" s="69">
        <f t="shared" si="375"/>
        <v>9563</v>
      </c>
      <c r="N1188" s="198"/>
    </row>
    <row r="1189" spans="1:14" x14ac:dyDescent="0.25">
      <c r="A1189" s="48">
        <f t="shared" si="341"/>
        <v>32</v>
      </c>
      <c r="B1189" s="49" t="str">
        <f t="shared" si="340"/>
        <v xml:space="preserve"> </v>
      </c>
      <c r="C1189" s="65" t="str">
        <f t="shared" si="342"/>
        <v xml:space="preserve">  </v>
      </c>
      <c r="D1189" s="65" t="str">
        <f t="shared" si="343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9563</v>
      </c>
      <c r="L1189" s="69">
        <f>SUM(L1190)</f>
        <v>9563</v>
      </c>
      <c r="M1189" s="69">
        <f>SUM(M1190)</f>
        <v>9563</v>
      </c>
      <c r="N1189" s="198"/>
    </row>
    <row r="1190" spans="1:14" x14ac:dyDescent="0.25">
      <c r="A1190" s="48">
        <f t="shared" si="341"/>
        <v>322</v>
      </c>
      <c r="B1190" s="49" t="str">
        <f t="shared" si="340"/>
        <v xml:space="preserve"> </v>
      </c>
      <c r="C1190" s="65" t="str">
        <f t="shared" si="342"/>
        <v xml:space="preserve">  </v>
      </c>
      <c r="D1190" s="65" t="str">
        <f t="shared" si="343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9563</v>
      </c>
      <c r="L1190" s="69">
        <f>SUM(L1191:L1191)</f>
        <v>9563</v>
      </c>
      <c r="M1190" s="69">
        <f>SUM(M1191:M1191)</f>
        <v>9563</v>
      </c>
      <c r="N1190" s="197"/>
    </row>
    <row r="1191" spans="1:14" x14ac:dyDescent="0.25">
      <c r="A1191" s="48">
        <f t="shared" si="341"/>
        <v>3222</v>
      </c>
      <c r="B1191" s="49">
        <f t="shared" si="340"/>
        <v>52</v>
      </c>
      <c r="C1191" s="65" t="str">
        <f t="shared" si="342"/>
        <v>091</v>
      </c>
      <c r="D1191" s="65" t="str">
        <f t="shared" si="343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9563</v>
      </c>
      <c r="L1191" s="107">
        <v>9563</v>
      </c>
      <c r="M1191" s="107">
        <v>9563</v>
      </c>
      <c r="N1191" s="207">
        <v>5212</v>
      </c>
    </row>
    <row r="1192" spans="1:14" x14ac:dyDescent="0.25">
      <c r="A1192" s="48">
        <f t="shared" si="341"/>
        <v>0</v>
      </c>
      <c r="B1192" s="49" t="str">
        <f t="shared" si="340"/>
        <v xml:space="preserve"> </v>
      </c>
      <c r="C1192" s="65" t="str">
        <f t="shared" si="342"/>
        <v xml:space="preserve">  </v>
      </c>
      <c r="D1192" s="65" t="str">
        <f t="shared" si="343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1"/>
        <v>T 1207 28</v>
      </c>
      <c r="B1193" s="49" t="str">
        <f t="shared" si="340"/>
        <v xml:space="preserve"> </v>
      </c>
      <c r="C1193" s="65" t="str">
        <f t="shared" si="342"/>
        <v xml:space="preserve">  </v>
      </c>
      <c r="D1193" s="65" t="str">
        <f t="shared" si="343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6">SUM(K1195)</f>
        <v>0</v>
      </c>
      <c r="L1193" s="78">
        <f t="shared" ref="L1193" si="377">SUM(L1195)</f>
        <v>0</v>
      </c>
      <c r="M1193" s="78">
        <f t="shared" ref="M1193" si="378">SUM(M1195)</f>
        <v>0</v>
      </c>
      <c r="N1193" s="197"/>
    </row>
    <row r="1194" spans="1:14" ht="25.5" x14ac:dyDescent="0.25">
      <c r="A1194" s="48">
        <f t="shared" si="341"/>
        <v>52</v>
      </c>
      <c r="B1194" s="49" t="str">
        <f t="shared" si="340"/>
        <v xml:space="preserve"> </v>
      </c>
      <c r="C1194" s="65" t="str">
        <f t="shared" si="342"/>
        <v xml:space="preserve">  </v>
      </c>
      <c r="D1194" s="65" t="str">
        <f t="shared" si="343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40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9">SUM(K1196)</f>
        <v>0</v>
      </c>
      <c r="L1195" s="69">
        <f t="shared" ref="L1195:M1195" si="380">SUM(L1196)</f>
        <v>0</v>
      </c>
      <c r="M1195" s="69">
        <f t="shared" si="380"/>
        <v>0</v>
      </c>
      <c r="N1195" s="197"/>
    </row>
    <row r="1196" spans="1:14" x14ac:dyDescent="0.25">
      <c r="A1196" s="48">
        <f t="shared" si="341"/>
        <v>32</v>
      </c>
      <c r="B1196" s="49" t="str">
        <f t="shared" si="340"/>
        <v xml:space="preserve"> </v>
      </c>
      <c r="C1196" s="65" t="str">
        <f t="shared" si="342"/>
        <v xml:space="preserve">  </v>
      </c>
      <c r="D1196" s="65" t="str">
        <f t="shared" si="343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1"/>
        <v>322</v>
      </c>
      <c r="B1197" s="49" t="str">
        <f t="shared" si="340"/>
        <v xml:space="preserve"> </v>
      </c>
      <c r="C1197" s="65" t="str">
        <f t="shared" si="342"/>
        <v xml:space="preserve">  </v>
      </c>
      <c r="D1197" s="65" t="str">
        <f t="shared" si="343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1"/>
        <v>3222</v>
      </c>
      <c r="B1198" s="49">
        <f t="shared" si="340"/>
        <v>52</v>
      </c>
      <c r="C1198" s="65" t="str">
        <f t="shared" si="342"/>
        <v>091</v>
      </c>
      <c r="D1198" s="65" t="str">
        <f t="shared" si="343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2"/>
        <v xml:space="preserve">  </v>
      </c>
      <c r="D1199" s="65" t="str">
        <f t="shared" si="343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2"/>
        <v xml:space="preserve">  </v>
      </c>
      <c r="D1200" s="65" t="str">
        <f t="shared" si="343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2"/>
        <v xml:space="preserve">  </v>
      </c>
      <c r="D1201" s="65" t="str">
        <f t="shared" si="343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1">SUMIF($F1202:$F1216,$G1201,K1202:K1216)</f>
        <v>0</v>
      </c>
      <c r="L1201" s="85">
        <f t="shared" ref="L1201" si="382">SUMIF($F1202:$F1216,$G1201,L1202:L1216)</f>
        <v>0</v>
      </c>
      <c r="M1201" s="85">
        <f t="shared" ref="M1201" si="383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2"/>
        <v xml:space="preserve">  </v>
      </c>
      <c r="D1202" s="65" t="str">
        <f t="shared" si="343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4">SUM(K1203,K1210)</f>
        <v>0</v>
      </c>
      <c r="L1202" s="69">
        <f t="shared" ref="L1202" si="385">SUM(L1203,L1210)</f>
        <v>0</v>
      </c>
      <c r="M1202" s="69">
        <f t="shared" ref="M1202" si="386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2"/>
        <v xml:space="preserve">  </v>
      </c>
      <c r="D1203" s="65" t="str">
        <f t="shared" si="343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7">G1204</f>
        <v>311</v>
      </c>
      <c r="B1204" s="49" t="str">
        <f t="shared" ref="B1204:B1223" si="388">IF(H1204&gt;0,F1204," ")</f>
        <v xml:space="preserve"> </v>
      </c>
      <c r="C1204" s="65" t="str">
        <f t="shared" si="342"/>
        <v xml:space="preserve">  </v>
      </c>
      <c r="D1204" s="65" t="str">
        <f t="shared" si="343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7"/>
        <v>3111</v>
      </c>
      <c r="B1205" s="49">
        <f t="shared" si="388"/>
        <v>11</v>
      </c>
      <c r="C1205" s="65" t="str">
        <f t="shared" si="342"/>
        <v>091</v>
      </c>
      <c r="D1205" s="65" t="str">
        <f t="shared" si="343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7"/>
        <v>312</v>
      </c>
      <c r="B1206" s="49" t="str">
        <f t="shared" si="388"/>
        <v xml:space="preserve"> </v>
      </c>
      <c r="C1206" s="65" t="str">
        <f t="shared" si="342"/>
        <v xml:space="preserve">  </v>
      </c>
      <c r="D1206" s="65" t="str">
        <f t="shared" si="343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7"/>
        <v>3121</v>
      </c>
      <c r="B1207" s="49">
        <f t="shared" si="388"/>
        <v>11</v>
      </c>
      <c r="C1207" s="65" t="str">
        <f t="shared" si="342"/>
        <v>091</v>
      </c>
      <c r="D1207" s="65" t="str">
        <f t="shared" si="343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7"/>
        <v>313</v>
      </c>
      <c r="B1208" s="49" t="str">
        <f t="shared" si="388"/>
        <v xml:space="preserve"> </v>
      </c>
      <c r="C1208" s="65" t="str">
        <f t="shared" si="342"/>
        <v xml:space="preserve">  </v>
      </c>
      <c r="D1208" s="65" t="str">
        <f t="shared" si="343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7"/>
        <v>3132</v>
      </c>
      <c r="B1209" s="49">
        <f t="shared" si="388"/>
        <v>11</v>
      </c>
      <c r="C1209" s="65" t="str">
        <f t="shared" si="342"/>
        <v>091</v>
      </c>
      <c r="D1209" s="65" t="str">
        <f t="shared" si="343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7"/>
        <v>32</v>
      </c>
      <c r="B1210" s="49" t="str">
        <f t="shared" si="388"/>
        <v xml:space="preserve"> </v>
      </c>
      <c r="C1210" s="65" t="str">
        <f t="shared" si="342"/>
        <v xml:space="preserve">  </v>
      </c>
      <c r="D1210" s="65" t="str">
        <f t="shared" si="343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1"/>
        <v>321</v>
      </c>
      <c r="B1211" s="49" t="str">
        <f t="shared" si="388"/>
        <v xml:space="preserve"> </v>
      </c>
      <c r="C1211" s="65" t="str">
        <f t="shared" si="342"/>
        <v xml:space="preserve">  </v>
      </c>
      <c r="D1211" s="65" t="str">
        <f t="shared" si="343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1"/>
        <v>3211</v>
      </c>
      <c r="B1212" s="49">
        <f t="shared" si="388"/>
        <v>11</v>
      </c>
      <c r="C1212" s="65" t="str">
        <f t="shared" si="342"/>
        <v>091</v>
      </c>
      <c r="D1212" s="65" t="str">
        <f t="shared" si="343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8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9">G1214</f>
        <v>322</v>
      </c>
      <c r="B1214" s="49" t="str">
        <f t="shared" si="388"/>
        <v xml:space="preserve"> </v>
      </c>
      <c r="C1214" s="65" t="str">
        <f t="shared" ref="C1214:C1223" si="390">IF(H1214&gt;0,LEFT(E1214,3),"  ")</f>
        <v xml:space="preserve">  </v>
      </c>
      <c r="D1214" s="65" t="str">
        <f t="shared" ref="D1214:D1223" si="391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2">SUM(K1215)</f>
        <v>0</v>
      </c>
      <c r="L1214" s="69">
        <f t="shared" ref="L1214:M1214" si="393">SUM(L1215)</f>
        <v>0</v>
      </c>
      <c r="M1214" s="69">
        <f t="shared" si="393"/>
        <v>0</v>
      </c>
      <c r="N1214" s="208"/>
    </row>
    <row r="1215" spans="1:14" x14ac:dyDescent="0.25">
      <c r="A1215" s="48">
        <f t="shared" si="389"/>
        <v>3222</v>
      </c>
      <c r="B1215" s="49">
        <f t="shared" si="388"/>
        <v>11</v>
      </c>
      <c r="C1215" s="65" t="str">
        <f t="shared" si="390"/>
        <v>091</v>
      </c>
      <c r="D1215" s="65" t="str">
        <f t="shared" si="391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9"/>
        <v>0</v>
      </c>
      <c r="B1216" s="49" t="str">
        <f t="shared" si="388"/>
        <v xml:space="preserve"> </v>
      </c>
      <c r="C1216" s="65" t="str">
        <f t="shared" si="390"/>
        <v xml:space="preserve">  </v>
      </c>
      <c r="D1216" s="65" t="str">
        <f t="shared" si="391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9"/>
        <v>T 1207 22</v>
      </c>
      <c r="B1217" s="49" t="str">
        <f t="shared" si="388"/>
        <v xml:space="preserve"> </v>
      </c>
      <c r="C1217" s="65" t="str">
        <f t="shared" si="390"/>
        <v xml:space="preserve">  </v>
      </c>
      <c r="D1217" s="65" t="str">
        <f t="shared" si="391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4">SUM(K1219)</f>
        <v>0</v>
      </c>
      <c r="L1217" s="78">
        <f t="shared" ref="L1217" si="395">SUM(L1219)</f>
        <v>0</v>
      </c>
      <c r="M1217" s="78">
        <f t="shared" ref="M1217" si="396">SUM(M1219)</f>
        <v>0</v>
      </c>
      <c r="N1217" s="208"/>
    </row>
    <row r="1218" spans="1:14" ht="25.5" x14ac:dyDescent="0.25">
      <c r="A1218" s="48">
        <f t="shared" si="389"/>
        <v>11</v>
      </c>
      <c r="B1218" s="49" t="str">
        <f t="shared" si="388"/>
        <v xml:space="preserve"> </v>
      </c>
      <c r="C1218" s="65" t="str">
        <f t="shared" si="390"/>
        <v xml:space="preserve">  </v>
      </c>
      <c r="D1218" s="65" t="str">
        <f t="shared" si="391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7">SUMIF($F1219:$F1236,$G1218,K1219:K1236)</f>
        <v>0</v>
      </c>
      <c r="L1218" s="85">
        <f t="shared" ref="L1218" si="398">SUMIF($F1219:$F1236,$G1218,L1219:L1236)</f>
        <v>0</v>
      </c>
      <c r="M1218" s="85">
        <f t="shared" ref="M1218" si="399">SUMIF($F1219:$F1236,$G1218,M1219:M1236)</f>
        <v>0</v>
      </c>
      <c r="N1218" s="208"/>
    </row>
    <row r="1219" spans="1:14" x14ac:dyDescent="0.25">
      <c r="A1219" s="48">
        <f t="shared" si="389"/>
        <v>3</v>
      </c>
      <c r="B1219" s="49" t="str">
        <f t="shared" si="388"/>
        <v xml:space="preserve"> </v>
      </c>
      <c r="C1219" s="65" t="str">
        <f t="shared" si="390"/>
        <v xml:space="preserve">  </v>
      </c>
      <c r="D1219" s="65" t="str">
        <f t="shared" si="391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90"/>
        <v xml:space="preserve">  </v>
      </c>
      <c r="D1220" s="65" t="str">
        <f t="shared" si="391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90"/>
        <v xml:space="preserve">  </v>
      </c>
      <c r="D1221" s="65" t="str">
        <f t="shared" si="391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400">SUM(K1222)</f>
        <v>0</v>
      </c>
      <c r="L1221" s="69">
        <f t="shared" ref="L1221:M1221" si="401">SUM(L1222)</f>
        <v>0</v>
      </c>
      <c r="M1221" s="69">
        <f t="shared" si="401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90"/>
        <v>091</v>
      </c>
      <c r="D1222" s="65" t="str">
        <f t="shared" si="391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2">G1223</f>
        <v>313</v>
      </c>
      <c r="B1223" s="49" t="str">
        <f t="shared" si="388"/>
        <v xml:space="preserve"> </v>
      </c>
      <c r="C1223" s="65" t="str">
        <f t="shared" si="390"/>
        <v xml:space="preserve">  </v>
      </c>
      <c r="D1223" s="65" t="str">
        <f t="shared" si="391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3">G1224</f>
        <v>3132</v>
      </c>
      <c r="B1224" s="49">
        <f t="shared" ref="B1224" si="404">IF(H1224&gt;0,F1224," ")</f>
        <v>11</v>
      </c>
      <c r="C1224" s="65" t="str">
        <f t="shared" ref="C1224" si="405">IF(H1224&gt;0,LEFT(E1224,3),"  ")</f>
        <v>091</v>
      </c>
      <c r="D1224" s="65" t="str">
        <f t="shared" ref="D1224" si="406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7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8">SUM(K1240,K1247)</f>
        <v>0</v>
      </c>
      <c r="L1239" s="69">
        <f t="shared" ref="L1239" si="409">SUM(L1240,L1247)</f>
        <v>0</v>
      </c>
      <c r="M1239" s="69">
        <f t="shared" ref="M1239" si="410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1">SUM(K1241,K1243,K1245)</f>
        <v>0</v>
      </c>
      <c r="L1240" s="69">
        <f t="shared" ref="L1240" si="412">SUM(L1241,L1243,L1245)</f>
        <v>0</v>
      </c>
      <c r="M1240" s="69">
        <f t="shared" ref="M1240" si="413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4">SUM(L1248,L1250,L1253)</f>
        <v>0</v>
      </c>
      <c r="M1247" s="69">
        <f t="shared" ref="M1247" si="415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6">SUM(L1251:L1252)</f>
        <v>0</v>
      </c>
      <c r="M1250" s="69">
        <f t="shared" ref="M1250" si="417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8">SUM(K1259)</f>
        <v>0</v>
      </c>
      <c r="L1258" s="69">
        <f t="shared" ref="L1258:M1258" si="419">SUM(L1259)</f>
        <v>0</v>
      </c>
      <c r="M1258" s="69">
        <f t="shared" si="419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20">SUM(K1260,K1262,K1264)</f>
        <v>0</v>
      </c>
      <c r="L1259" s="69">
        <f t="shared" ref="L1259" si="421">SUM(L1260,L1262,L1264)</f>
        <v>0</v>
      </c>
      <c r="M1259" s="69">
        <f t="shared" ref="M1259" si="422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3">SUM(K1270)</f>
        <v>0</v>
      </c>
      <c r="L1269" s="69">
        <f t="shared" ref="L1269:M1269" si="424">SUM(L1270)</f>
        <v>0</v>
      </c>
      <c r="M1269" s="69">
        <f t="shared" si="424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>SUMIF($G$6:$G$1275,$I1277,K$6:K$1275)</f>
        <v>7342098</v>
      </c>
      <c r="L1277" s="157">
        <f t="shared" ref="K1277:M1279" si="425">SUMIF($G$6:$G$1275,$I1277,L$6:L$1275)</f>
        <v>6691098</v>
      </c>
      <c r="M1277" s="157">
        <f t="shared" si="425"/>
        <v>6691098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5"/>
        <v>125200</v>
      </c>
      <c r="L1278" s="157">
        <f t="shared" si="425"/>
        <v>125200</v>
      </c>
      <c r="M1278" s="157">
        <f t="shared" si="425"/>
        <v>125200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5"/>
        <v>0</v>
      </c>
      <c r="L1279" s="157">
        <f t="shared" si="425"/>
        <v>0</v>
      </c>
      <c r="M1279" s="157">
        <f t="shared" si="425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7467298</v>
      </c>
      <c r="L1280" s="158">
        <f t="shared" ref="L1280" si="426">SUM(L1277:L1279)</f>
        <v>6816298</v>
      </c>
      <c r="M1280" s="158">
        <f t="shared" ref="M1280" si="427">SUM(M1277:M1279)</f>
        <v>6816298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700</v>
      </c>
      <c r="L1284" s="36">
        <f t="shared" ref="K1284:M1285" si="428">SUMIF($F$4:$F$1276,$F1284,L$4:L$1276)</f>
        <v>700</v>
      </c>
      <c r="M1284" s="36">
        <f t="shared" si="428"/>
        <v>700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8"/>
        <v>721235</v>
      </c>
      <c r="L1285" s="36">
        <f t="shared" si="428"/>
        <v>721235</v>
      </c>
      <c r="M1285" s="36">
        <f t="shared" si="428"/>
        <v>721235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9">SUMIF($N$4:$N$1276,$J1286,K$4:K$1276)</f>
        <v>400</v>
      </c>
      <c r="L1286" s="149">
        <f t="shared" si="429"/>
        <v>400</v>
      </c>
      <c r="M1286" s="149">
        <f t="shared" si="429"/>
        <v>400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9"/>
        <v>29100</v>
      </c>
      <c r="L1287" s="149">
        <f t="shared" si="429"/>
        <v>29100</v>
      </c>
      <c r="M1287" s="149">
        <f t="shared" si="429"/>
        <v>29100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9"/>
        <v>0</v>
      </c>
      <c r="L1288" s="149">
        <f t="shared" si="429"/>
        <v>0</v>
      </c>
      <c r="M1288" s="149">
        <f t="shared" si="429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9"/>
        <v>9563</v>
      </c>
      <c r="L1289" s="149">
        <f t="shared" si="429"/>
        <v>9563</v>
      </c>
      <c r="M1289" s="149">
        <f t="shared" si="429"/>
        <v>9563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30">SUMIF($F$4:$F$1276,$F1290,K$4:K$1276)</f>
        <v>214000</v>
      </c>
      <c r="L1290" s="36">
        <f t="shared" si="430"/>
        <v>178000</v>
      </c>
      <c r="M1290" s="36">
        <f t="shared" si="430"/>
        <v>178000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30"/>
        <v>0</v>
      </c>
      <c r="L1291" s="36">
        <f t="shared" si="430"/>
        <v>0</v>
      </c>
      <c r="M1291" s="36">
        <f t="shared" si="430"/>
        <v>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30"/>
        <v>6484300</v>
      </c>
      <c r="L1292" s="36">
        <f t="shared" si="430"/>
        <v>5869300</v>
      </c>
      <c r="M1292" s="36">
        <f t="shared" si="430"/>
        <v>5869300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30"/>
        <v>8000</v>
      </c>
      <c r="L1293" s="36">
        <f t="shared" si="430"/>
        <v>8000</v>
      </c>
      <c r="M1293" s="36">
        <f t="shared" si="430"/>
        <v>8000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30"/>
        <v>0</v>
      </c>
      <c r="L1294" s="36">
        <f t="shared" si="430"/>
        <v>0</v>
      </c>
      <c r="M1294" s="36">
        <f t="shared" si="430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30"/>
        <v>0</v>
      </c>
      <c r="L1295" s="36">
        <f t="shared" si="430"/>
        <v>0</v>
      </c>
      <c r="M1295" s="36">
        <f t="shared" si="430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7467298</v>
      </c>
      <c r="L1296" s="151">
        <f>SUM(L1284:L1295)</f>
        <v>6816298</v>
      </c>
      <c r="M1296" s="151">
        <f>SUM(M1284:M1295)</f>
        <v>6816298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i3oL2m4dw4A4I+KxsimFO9z4iQR10GuNfQFOPRQ8WrdlvoiQKe2bI0e7r6iQY6WqhsKolk+kE+/pbB00PFjkuw==" saltValue="wFt70AFT64UN9jW9ruzIZ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02" priority="14509" operator="equal">
      <formula>9999</formula>
    </cfRule>
  </conditionalFormatting>
  <conditionalFormatting sqref="G1276:G1282 G1313:G62038">
    <cfRule type="cellIs" dxfId="5301" priority="14508" operator="between">
      <formula>3100</formula>
      <formula>5999</formula>
    </cfRule>
  </conditionalFormatting>
  <conditionalFormatting sqref="H1276:H1282 H1313:H62038">
    <cfRule type="cellIs" dxfId="5300" priority="14506" operator="equal">
      <formula>"x"</formula>
    </cfRule>
  </conditionalFormatting>
  <conditionalFormatting sqref="H1276:H1282 H1313:H62038">
    <cfRule type="cellIs" dxfId="5299" priority="14504" operator="equal">
      <formula>"x"</formula>
    </cfRule>
    <cfRule type="cellIs" dxfId="5298" priority="14505" operator="greaterThan">
      <formula>1753</formula>
    </cfRule>
  </conditionalFormatting>
  <conditionalFormatting sqref="K6:L16">
    <cfRule type="cellIs" dxfId="5297" priority="14507" operator="equal">
      <formula>0</formula>
    </cfRule>
  </conditionalFormatting>
  <conditionalFormatting sqref="K4">
    <cfRule type="cellIs" dxfId="5296" priority="14288" operator="equal">
      <formula>0</formula>
    </cfRule>
  </conditionalFormatting>
  <conditionalFormatting sqref="L4">
    <cfRule type="cellIs" dxfId="5295" priority="13900" operator="equal">
      <formula>0</formula>
    </cfRule>
  </conditionalFormatting>
  <conditionalFormatting sqref="N1:N16 N1276:N1048576">
    <cfRule type="cellIs" dxfId="5294" priority="13460" operator="between">
      <formula>121</formula>
      <formula>129</formula>
    </cfRule>
    <cfRule type="cellIs" dxfId="5293" priority="13462" operator="equal">
      <formula>527</formula>
    </cfRule>
    <cfRule type="cellIs" dxfId="5292" priority="13463" operator="equal">
      <formula>5212</formula>
    </cfRule>
    <cfRule type="cellIs" dxfId="5291" priority="13464" operator="equal">
      <formula>526</formula>
    </cfRule>
    <cfRule type="cellIs" dxfId="5290" priority="13466" operator="equal">
      <formula>8210</formula>
    </cfRule>
    <cfRule type="cellIs" dxfId="5289" priority="13468" operator="equal">
      <formula>7210</formula>
    </cfRule>
    <cfRule type="cellIs" dxfId="5288" priority="13470" operator="equal">
      <formula>4910</formula>
    </cfRule>
    <cfRule type="cellIs" dxfId="5287" priority="13472" operator="equal">
      <formula>6210</formula>
    </cfRule>
    <cfRule type="cellIs" dxfId="5286" priority="13474" operator="equal">
      <formula>5410</formula>
    </cfRule>
    <cfRule type="cellIs" dxfId="5285" priority="13476" operator="equal">
      <formula>3210</formula>
    </cfRule>
    <cfRule type="cellIs" dxfId="5284" priority="13479" operator="equal">
      <formula>111</formula>
    </cfRule>
  </conditionalFormatting>
  <conditionalFormatting sqref="F1276:F1282 F1313:F1048576">
    <cfRule type="cellIs" dxfId="5283" priority="13461" operator="equal">
      <formula>12</formula>
    </cfRule>
    <cfRule type="cellIs" dxfId="5282" priority="13465" operator="equal">
      <formula>52</formula>
    </cfRule>
    <cfRule type="cellIs" dxfId="5281" priority="13467" operator="equal">
      <formula>82</formula>
    </cfRule>
    <cfRule type="cellIs" dxfId="5280" priority="13469" operator="equal">
      <formula>72</formula>
    </cfRule>
    <cfRule type="cellIs" dxfId="5279" priority="13471" operator="equal">
      <formula>49</formula>
    </cfRule>
    <cfRule type="cellIs" dxfId="5278" priority="13473" operator="equal">
      <formula>62</formula>
    </cfRule>
    <cfRule type="cellIs" dxfId="5277" priority="13475" operator="equal">
      <formula>54</formula>
    </cfRule>
    <cfRule type="cellIs" dxfId="5276" priority="13477" operator="equal">
      <formula>32</formula>
    </cfRule>
    <cfRule type="cellIs" dxfId="5275" priority="13478" operator="equal">
      <formula>11</formula>
    </cfRule>
  </conditionalFormatting>
  <conditionalFormatting sqref="L232">
    <cfRule type="cellIs" dxfId="5274" priority="7693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68">
    <cfRule type="cellIs" dxfId="5273" priority="5667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2" priority="5666" operator="equal">
      <formula>0</formula>
    </cfRule>
  </conditionalFormatting>
  <conditionalFormatting sqref="L35 L41 L1269">
    <cfRule type="cellIs" dxfId="5271" priority="5665" operator="equal">
      <formula>0</formula>
    </cfRule>
  </conditionalFormatting>
  <conditionalFormatting sqref="L20 L30 L24 L18 L22">
    <cfRule type="cellIs" dxfId="5270" priority="5664" operator="equal">
      <formula>0</formula>
    </cfRule>
  </conditionalFormatting>
  <conditionalFormatting sqref="L17">
    <cfRule type="cellIs" dxfId="5269" priority="5663" operator="equal">
      <formula>0</formula>
    </cfRule>
  </conditionalFormatting>
  <conditionalFormatting sqref="L117">
    <cfRule type="cellIs" dxfId="5268" priority="5662" operator="equal">
      <formula>0</formula>
    </cfRule>
  </conditionalFormatting>
  <conditionalFormatting sqref="L190">
    <cfRule type="cellIs" dxfId="5267" priority="5661" operator="equal">
      <formula>0</formula>
    </cfRule>
  </conditionalFormatting>
  <conditionalFormatting sqref="L99">
    <cfRule type="cellIs" dxfId="5266" priority="5660" operator="equal">
      <formula>0</formula>
    </cfRule>
  </conditionalFormatting>
  <conditionalFormatting sqref="L1255 L1237">
    <cfRule type="cellIs" dxfId="5265" priority="5659" operator="equal">
      <formula>0</formula>
    </cfRule>
  </conditionalFormatting>
  <conditionalFormatting sqref="L1240:L1241">
    <cfRule type="cellIs" dxfId="5264" priority="5658" operator="equal">
      <formula>0</formula>
    </cfRule>
  </conditionalFormatting>
  <conditionalFormatting sqref="L1243">
    <cfRule type="cellIs" dxfId="5263" priority="5657" operator="equal">
      <formula>0</formula>
    </cfRule>
  </conditionalFormatting>
  <conditionalFormatting sqref="L1245">
    <cfRule type="cellIs" dxfId="5262" priority="5656" operator="equal">
      <formula>0</formula>
    </cfRule>
  </conditionalFormatting>
  <conditionalFormatting sqref="L1239">
    <cfRule type="cellIs" dxfId="5261" priority="5655" operator="equal">
      <formula>0</formula>
    </cfRule>
  </conditionalFormatting>
  <conditionalFormatting sqref="L23">
    <cfRule type="cellIs" dxfId="5260" priority="5654" operator="equal">
      <formula>0</formula>
    </cfRule>
  </conditionalFormatting>
  <conditionalFormatting sqref="L1124">
    <cfRule type="cellIs" dxfId="5259" priority="5647" operator="equal">
      <formula>0</formula>
    </cfRule>
  </conditionalFormatting>
  <conditionalFormatting sqref="L19">
    <cfRule type="cellIs" dxfId="5258" priority="5640" operator="equal">
      <formula>0</formula>
    </cfRule>
  </conditionalFormatting>
  <conditionalFormatting sqref="L32">
    <cfRule type="cellIs" dxfId="5257" priority="5639" operator="equal">
      <formula>0</formula>
    </cfRule>
  </conditionalFormatting>
  <conditionalFormatting sqref="L40">
    <cfRule type="cellIs" dxfId="5256" priority="5638" operator="equal">
      <formula>0</formula>
    </cfRule>
  </conditionalFormatting>
  <conditionalFormatting sqref="L81">
    <cfRule type="cellIs" dxfId="5255" priority="5637" operator="equal">
      <formula>0</formula>
    </cfRule>
  </conditionalFormatting>
  <conditionalFormatting sqref="L101">
    <cfRule type="cellIs" dxfId="5254" priority="5636" operator="equal">
      <formula>0</formula>
    </cfRule>
  </conditionalFormatting>
  <conditionalFormatting sqref="L114">
    <cfRule type="cellIs" dxfId="5253" priority="5635" operator="equal">
      <formula>0</formula>
    </cfRule>
  </conditionalFormatting>
  <conditionalFormatting sqref="L122">
    <cfRule type="cellIs" dxfId="5252" priority="5634" operator="equal">
      <formula>0</formula>
    </cfRule>
  </conditionalFormatting>
  <conditionalFormatting sqref="L163">
    <cfRule type="cellIs" dxfId="5251" priority="5633" operator="equal">
      <formula>0</formula>
    </cfRule>
  </conditionalFormatting>
  <conditionalFormatting sqref="L182">
    <cfRule type="cellIs" dxfId="5250" priority="5632" operator="equal">
      <formula>0</formula>
    </cfRule>
  </conditionalFormatting>
  <conditionalFormatting sqref="L572:L576">
    <cfRule type="cellIs" dxfId="5249" priority="5631" operator="equal">
      <formula>0</formula>
    </cfRule>
  </conditionalFormatting>
  <conditionalFormatting sqref="L1035">
    <cfRule type="cellIs" dxfId="5248" priority="5630" operator="equal">
      <formula>0</formula>
    </cfRule>
  </conditionalFormatting>
  <conditionalFormatting sqref="L1055">
    <cfRule type="cellIs" dxfId="5247" priority="5629" operator="equal">
      <formula>0</formula>
    </cfRule>
  </conditionalFormatting>
  <conditionalFormatting sqref="L1069">
    <cfRule type="cellIs" dxfId="5246" priority="5628" operator="equal">
      <formula>0</formula>
    </cfRule>
  </conditionalFormatting>
  <conditionalFormatting sqref="L1088">
    <cfRule type="cellIs" dxfId="5245" priority="5627" operator="equal">
      <formula>0</formula>
    </cfRule>
  </conditionalFormatting>
  <conditionalFormatting sqref="L1095">
    <cfRule type="cellIs" dxfId="5244" priority="5626" operator="equal">
      <formula>0</formula>
    </cfRule>
  </conditionalFormatting>
  <conditionalFormatting sqref="L1150">
    <cfRule type="cellIs" dxfId="5243" priority="5625" operator="equal">
      <formula>0</formula>
    </cfRule>
  </conditionalFormatting>
  <conditionalFormatting sqref="L1187">
    <cfRule type="cellIs" dxfId="5242" priority="5624" operator="equal">
      <formula>0</formula>
    </cfRule>
  </conditionalFormatting>
  <conditionalFormatting sqref="L1201">
    <cfRule type="cellIs" dxfId="5241" priority="5623" operator="equal">
      <formula>0</formula>
    </cfRule>
  </conditionalFormatting>
  <conditionalFormatting sqref="L1218">
    <cfRule type="cellIs" dxfId="5240" priority="5622" operator="equal">
      <formula>0</formula>
    </cfRule>
  </conditionalFormatting>
  <conditionalFormatting sqref="L1238">
    <cfRule type="cellIs" dxfId="5239" priority="5621" operator="equal">
      <formula>0</formula>
    </cfRule>
  </conditionalFormatting>
  <conditionalFormatting sqref="L1268">
    <cfRule type="cellIs" dxfId="5238" priority="5620" operator="equal">
      <formula>0</formula>
    </cfRule>
  </conditionalFormatting>
  <conditionalFormatting sqref="L486">
    <cfRule type="cellIs" dxfId="5237" priority="5619" operator="equal">
      <formula>0</formula>
    </cfRule>
  </conditionalFormatting>
  <conditionalFormatting sqref="L198:L203">
    <cfRule type="cellIs" dxfId="5236" priority="5618" operator="equal">
      <formula>0</formula>
    </cfRule>
  </conditionalFormatting>
  <conditionalFormatting sqref="L569">
    <cfRule type="cellIs" dxfId="5235" priority="5617" operator="equal">
      <formula>0</formula>
    </cfRule>
  </conditionalFormatting>
  <conditionalFormatting sqref="L542 L476:L478 L468:L469 L454:L455 L413:L414 L370 L363 L308 L271 L245:L246 L225 L206">
    <cfRule type="cellIs" dxfId="5234" priority="5615" operator="equal">
      <formula>0</formula>
    </cfRule>
  </conditionalFormatting>
  <conditionalFormatting sqref="L499">
    <cfRule type="cellIs" dxfId="5233" priority="5614" operator="equal">
      <formula>0</formula>
    </cfRule>
  </conditionalFormatting>
  <conditionalFormatting sqref="L549">
    <cfRule type="cellIs" dxfId="5232" priority="5613" operator="equal">
      <formula>0</formula>
    </cfRule>
  </conditionalFormatting>
  <conditionalFormatting sqref="L205">
    <cfRule type="cellIs" dxfId="5231" priority="5612" operator="equal">
      <formula>0</formula>
    </cfRule>
  </conditionalFormatting>
  <conditionalFormatting sqref="L197">
    <cfRule type="cellIs" dxfId="5230" priority="5599" operator="equal">
      <formula>0</formula>
    </cfRule>
  </conditionalFormatting>
  <conditionalFormatting sqref="L578:L579">
    <cfRule type="cellIs" dxfId="5229" priority="5598" operator="equal">
      <formula>0</formula>
    </cfRule>
  </conditionalFormatting>
  <conditionalFormatting sqref="L1016">
    <cfRule type="cellIs" dxfId="5228" priority="5597" operator="equal">
      <formula>0</formula>
    </cfRule>
  </conditionalFormatting>
  <conditionalFormatting sqref="L577">
    <cfRule type="cellIs" dxfId="5227" priority="5596" operator="equal">
      <formula>0</formula>
    </cfRule>
  </conditionalFormatting>
  <conditionalFormatting sqref="L611 L624:L625 L650 L987 L994 L604">
    <cfRule type="cellIs" dxfId="5226" priority="5595" operator="equal">
      <formula>0</formula>
    </cfRule>
  </conditionalFormatting>
  <conditionalFormatting sqref="L687 L742">
    <cfRule type="cellIs" dxfId="5225" priority="5594" operator="equal">
      <formula>0</formula>
    </cfRule>
  </conditionalFormatting>
  <conditionalFormatting sqref="L893 L879 L907:L908 L749 L792:L793 L1009 L834 L930 L980 L1025">
    <cfRule type="cellIs" dxfId="5224" priority="5593" operator="equal">
      <formula>0</formula>
    </cfRule>
  </conditionalFormatting>
  <conditionalFormatting sqref="L916:L917 L1017 L800 L880 L909">
    <cfRule type="cellIs" dxfId="5223" priority="5592" operator="equal">
      <formula>0</formula>
    </cfRule>
  </conditionalFormatting>
  <conditionalFormatting sqref="L825">
    <cfRule type="cellIs" dxfId="5222" priority="5591" operator="equal">
      <formula>0</formula>
    </cfRule>
  </conditionalFormatting>
  <conditionalFormatting sqref="L826">
    <cfRule type="cellIs" dxfId="5221" priority="5590" operator="equal">
      <formula>0</formula>
    </cfRule>
  </conditionalFormatting>
  <conditionalFormatting sqref="L833">
    <cfRule type="cellIs" dxfId="5220" priority="5588" operator="equal">
      <formula>0</formula>
    </cfRule>
  </conditionalFormatting>
  <conditionalFormatting sqref="L1001">
    <cfRule type="cellIs" dxfId="5219" priority="5586" operator="equal">
      <formula>0</formula>
    </cfRule>
  </conditionalFormatting>
  <conditionalFormatting sqref="L894">
    <cfRule type="cellIs" dxfId="5218" priority="5585" operator="equal">
      <formula>0</formula>
    </cfRule>
  </conditionalFormatting>
  <conditionalFormatting sqref="L847">
    <cfRule type="cellIs" dxfId="5217" priority="5589" operator="equal">
      <formula>0</formula>
    </cfRule>
  </conditionalFormatting>
  <conditionalFormatting sqref="L1002">
    <cfRule type="cellIs" dxfId="5216" priority="5587" operator="equal">
      <formula>0</formula>
    </cfRule>
  </conditionalFormatting>
  <conditionalFormatting sqref="L860">
    <cfRule type="cellIs" dxfId="5215" priority="5584" operator="equal">
      <formula>0</formula>
    </cfRule>
  </conditionalFormatting>
  <conditionalFormatting sqref="L1018">
    <cfRule type="cellIs" dxfId="5214" priority="5583" operator="equal">
      <formula>0</formula>
    </cfRule>
  </conditionalFormatting>
  <conditionalFormatting sqref="L973">
    <cfRule type="cellIs" dxfId="5213" priority="5582" operator="equal">
      <formula>0</formula>
    </cfRule>
  </conditionalFormatting>
  <conditionalFormatting sqref="L1196:L1197">
    <cfRule type="cellIs" dxfId="5212" priority="5552" operator="equal">
      <formula>0</formula>
    </cfRule>
  </conditionalFormatting>
  <conditionalFormatting sqref="L1193">
    <cfRule type="cellIs" dxfId="5211" priority="5554" operator="equal">
      <formula>0</formula>
    </cfRule>
  </conditionalFormatting>
  <conditionalFormatting sqref="L1195">
    <cfRule type="cellIs" dxfId="5210" priority="5553" operator="equal">
      <formula>0</formula>
    </cfRule>
  </conditionalFormatting>
  <conditionalFormatting sqref="L1194">
    <cfRule type="cellIs" dxfId="5209" priority="5551" operator="equal">
      <formula>0</formula>
    </cfRule>
  </conditionalFormatting>
  <conditionalFormatting sqref="L1250">
    <cfRule type="cellIs" dxfId="5208" priority="5550" operator="equal">
      <formula>0</formula>
    </cfRule>
  </conditionalFormatting>
  <conditionalFormatting sqref="L1253">
    <cfRule type="cellIs" dxfId="5207" priority="5549" operator="equal">
      <formula>0</formula>
    </cfRule>
  </conditionalFormatting>
  <conditionalFormatting sqref="L1247">
    <cfRule type="cellIs" dxfId="5206" priority="5547" operator="equal">
      <formula>0</formula>
    </cfRule>
  </conditionalFormatting>
  <conditionalFormatting sqref="L1248">
    <cfRule type="cellIs" dxfId="5205" priority="5546" operator="equal">
      <formula>0</formula>
    </cfRule>
  </conditionalFormatting>
  <conditionalFormatting sqref="L76">
    <cfRule type="cellIs" dxfId="5204" priority="5543" operator="equal">
      <formula>0</formula>
    </cfRule>
  </conditionalFormatting>
  <conditionalFormatting sqref="L77">
    <cfRule type="cellIs" dxfId="5203" priority="5542" operator="equal">
      <formula>0</formula>
    </cfRule>
  </conditionalFormatting>
  <conditionalFormatting sqref="L440">
    <cfRule type="cellIs" dxfId="5202" priority="5538" operator="equal">
      <formula>0</formula>
    </cfRule>
  </conditionalFormatting>
  <conditionalFormatting sqref="L158">
    <cfRule type="cellIs" dxfId="5201" priority="5541" operator="equal">
      <formula>0</formula>
    </cfRule>
  </conditionalFormatting>
  <conditionalFormatting sqref="L159">
    <cfRule type="cellIs" dxfId="5200" priority="5540" operator="equal">
      <formula>0</formula>
    </cfRule>
  </conditionalFormatting>
  <conditionalFormatting sqref="L123">
    <cfRule type="cellIs" dxfId="5199" priority="5539" operator="equal">
      <formula>0</formula>
    </cfRule>
  </conditionalFormatting>
  <conditionalFormatting sqref="L1167">
    <cfRule type="cellIs" dxfId="5198" priority="5531" operator="equal">
      <formula>0</formula>
    </cfRule>
  </conditionalFormatting>
  <conditionalFormatting sqref="L204">
    <cfRule type="cellIs" dxfId="5197" priority="5535" operator="equal">
      <formula>0</formula>
    </cfRule>
  </conditionalFormatting>
  <conditionalFormatting sqref="L1168:L1170 L1185 L1182:L1183 L1177 L1174 L1172 L1166">
    <cfRule type="cellIs" dxfId="5196" priority="5533" operator="equal">
      <formula>0</formula>
    </cfRule>
  </conditionalFormatting>
  <conditionalFormatting sqref="L1070">
    <cfRule type="cellIs" dxfId="5195" priority="5530" operator="equal">
      <formula>0</formula>
    </cfRule>
  </conditionalFormatting>
  <conditionalFormatting sqref="L1064:L1065">
    <cfRule type="cellIs" dxfId="5194" priority="5527" operator="equal">
      <formula>0</formula>
    </cfRule>
  </conditionalFormatting>
  <conditionalFormatting sqref="L1056">
    <cfRule type="cellIs" dxfId="5193" priority="5526" operator="equal">
      <formula>0</formula>
    </cfRule>
  </conditionalFormatting>
  <conditionalFormatting sqref="L1176">
    <cfRule type="cellIs" dxfId="5192" priority="5525" operator="equal">
      <formula>0</formula>
    </cfRule>
  </conditionalFormatting>
  <conditionalFormatting sqref="L439">
    <cfRule type="cellIs" dxfId="5191" priority="5524" operator="equal">
      <formula>0</formula>
    </cfRule>
  </conditionalFormatting>
  <conditionalFormatting sqref="L1180">
    <cfRule type="cellIs" dxfId="5190" priority="5519" operator="equal">
      <formula>0</formula>
    </cfRule>
  </conditionalFormatting>
  <conditionalFormatting sqref="L447">
    <cfRule type="cellIs" dxfId="5189" priority="5522" operator="equal">
      <formula>0</formula>
    </cfRule>
  </conditionalFormatting>
  <conditionalFormatting sqref="L1266 L1256">
    <cfRule type="cellIs" dxfId="5188" priority="5517" operator="equal">
      <formula>0</formula>
    </cfRule>
  </conditionalFormatting>
  <conditionalFormatting sqref="L1259:L1260">
    <cfRule type="cellIs" dxfId="5187" priority="5516" operator="equal">
      <formula>0</formula>
    </cfRule>
  </conditionalFormatting>
  <conditionalFormatting sqref="L1262">
    <cfRule type="cellIs" dxfId="5186" priority="5515" operator="equal">
      <formula>0</formula>
    </cfRule>
  </conditionalFormatting>
  <conditionalFormatting sqref="L1264">
    <cfRule type="cellIs" dxfId="5185" priority="5514" operator="equal">
      <formula>0</formula>
    </cfRule>
  </conditionalFormatting>
  <conditionalFormatting sqref="L1257">
    <cfRule type="cellIs" dxfId="5184" priority="5512" operator="equal">
      <formula>0</formula>
    </cfRule>
  </conditionalFormatting>
  <conditionalFormatting sqref="L1258">
    <cfRule type="cellIs" dxfId="5183" priority="5511" operator="equal">
      <formula>0</formula>
    </cfRule>
  </conditionalFormatting>
  <conditionalFormatting sqref="L562">
    <cfRule type="cellIs" dxfId="5182" priority="5509" operator="equal">
      <formula>0</formula>
    </cfRule>
  </conditionalFormatting>
  <conditionalFormatting sqref="L485">
    <cfRule type="cellIs" dxfId="5181" priority="5507" operator="equal">
      <formula>0</formula>
    </cfRule>
  </conditionalFormatting>
  <conditionalFormatting sqref="N569:N576">
    <cfRule type="cellIs" dxfId="5180" priority="5496" operator="between">
      <formula>121</formula>
      <formula>129</formula>
    </cfRule>
    <cfRule type="cellIs" dxfId="5179" priority="5497" operator="equal">
      <formula>527</formula>
    </cfRule>
    <cfRule type="cellIs" dxfId="5178" priority="5498" operator="equal">
      <formula>5212</formula>
    </cfRule>
    <cfRule type="cellIs" dxfId="5177" priority="5499" operator="equal">
      <formula>526</formula>
    </cfRule>
    <cfRule type="cellIs" dxfId="5176" priority="5500" operator="equal">
      <formula>8210</formula>
    </cfRule>
    <cfRule type="cellIs" dxfId="5175" priority="5501" operator="equal">
      <formula>7210</formula>
    </cfRule>
    <cfRule type="cellIs" dxfId="5174" priority="5502" operator="equal">
      <formula>4910</formula>
    </cfRule>
    <cfRule type="cellIs" dxfId="5173" priority="5503" operator="equal">
      <formula>6210</formula>
    </cfRule>
    <cfRule type="cellIs" dxfId="5172" priority="5504" operator="equal">
      <formula>5410</formula>
    </cfRule>
    <cfRule type="cellIs" dxfId="5171" priority="5505" operator="equal">
      <formula>3210</formula>
    </cfRule>
    <cfRule type="cellIs" dxfId="5170" priority="5506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69" priority="5485" operator="between">
      <formula>121</formula>
      <formula>129</formula>
    </cfRule>
    <cfRule type="cellIs" dxfId="5168" priority="5486" operator="equal">
      <formula>527</formula>
    </cfRule>
    <cfRule type="cellIs" dxfId="5167" priority="5487" operator="equal">
      <formula>5212</formula>
    </cfRule>
    <cfRule type="cellIs" dxfId="5166" priority="5488" operator="equal">
      <formula>526</formula>
    </cfRule>
    <cfRule type="cellIs" dxfId="5165" priority="5489" operator="equal">
      <formula>8210</formula>
    </cfRule>
    <cfRule type="cellIs" dxfId="5164" priority="5490" operator="equal">
      <formula>7210</formula>
    </cfRule>
    <cfRule type="cellIs" dxfId="5163" priority="5491" operator="equal">
      <formula>4910</formula>
    </cfRule>
    <cfRule type="cellIs" dxfId="5162" priority="5492" operator="equal">
      <formula>6210</formula>
    </cfRule>
    <cfRule type="cellIs" dxfId="5161" priority="5493" operator="equal">
      <formula>5410</formula>
    </cfRule>
    <cfRule type="cellIs" dxfId="5160" priority="5494" operator="equal">
      <formula>3210</formula>
    </cfRule>
    <cfRule type="cellIs" dxfId="5159" priority="5495" operator="equal">
      <formula>111</formula>
    </cfRule>
  </conditionalFormatting>
  <conditionalFormatting sqref="N208:N212">
    <cfRule type="cellIs" dxfId="5158" priority="5474" operator="between">
      <formula>121</formula>
      <formula>129</formula>
    </cfRule>
    <cfRule type="cellIs" dxfId="5157" priority="5475" operator="equal">
      <formula>527</formula>
    </cfRule>
    <cfRule type="cellIs" dxfId="5156" priority="5476" operator="equal">
      <formula>5212</formula>
    </cfRule>
    <cfRule type="cellIs" dxfId="5155" priority="5477" operator="equal">
      <formula>526</formula>
    </cfRule>
    <cfRule type="cellIs" dxfId="5154" priority="5478" operator="equal">
      <formula>8210</formula>
    </cfRule>
    <cfRule type="cellIs" dxfId="5153" priority="5479" operator="equal">
      <formula>7210</formula>
    </cfRule>
    <cfRule type="cellIs" dxfId="5152" priority="5480" operator="equal">
      <formula>4910</formula>
    </cfRule>
    <cfRule type="cellIs" dxfId="5151" priority="5481" operator="equal">
      <formula>6210</formula>
    </cfRule>
    <cfRule type="cellIs" dxfId="5150" priority="5482" operator="equal">
      <formula>5410</formula>
    </cfRule>
    <cfRule type="cellIs" dxfId="5149" priority="5483" operator="equal">
      <formula>3210</formula>
    </cfRule>
    <cfRule type="cellIs" dxfId="5148" priority="5484" operator="equal">
      <formula>111</formula>
    </cfRule>
  </conditionalFormatting>
  <conditionalFormatting sqref="N214:N218">
    <cfRule type="cellIs" dxfId="5147" priority="5463" operator="between">
      <formula>121</formula>
      <formula>129</formula>
    </cfRule>
    <cfRule type="cellIs" dxfId="5146" priority="5464" operator="equal">
      <formula>527</formula>
    </cfRule>
    <cfRule type="cellIs" dxfId="5145" priority="5465" operator="equal">
      <formula>5212</formula>
    </cfRule>
    <cfRule type="cellIs" dxfId="5144" priority="5466" operator="equal">
      <formula>526</formula>
    </cfRule>
    <cfRule type="cellIs" dxfId="5143" priority="5467" operator="equal">
      <formula>8210</formula>
    </cfRule>
    <cfRule type="cellIs" dxfId="5142" priority="5468" operator="equal">
      <formula>7210</formula>
    </cfRule>
    <cfRule type="cellIs" dxfId="5141" priority="5469" operator="equal">
      <formula>4910</formula>
    </cfRule>
    <cfRule type="cellIs" dxfId="5140" priority="5470" operator="equal">
      <formula>6210</formula>
    </cfRule>
    <cfRule type="cellIs" dxfId="5139" priority="5471" operator="equal">
      <formula>5410</formula>
    </cfRule>
    <cfRule type="cellIs" dxfId="5138" priority="5472" operator="equal">
      <formula>3210</formula>
    </cfRule>
    <cfRule type="cellIs" dxfId="5137" priority="5473" operator="equal">
      <formula>111</formula>
    </cfRule>
  </conditionalFormatting>
  <conditionalFormatting sqref="N220:N224">
    <cfRule type="cellIs" dxfId="5136" priority="5452" operator="between">
      <formula>121</formula>
      <formula>129</formula>
    </cfRule>
    <cfRule type="cellIs" dxfId="5135" priority="5453" operator="equal">
      <formula>527</formula>
    </cfRule>
    <cfRule type="cellIs" dxfId="5134" priority="5454" operator="equal">
      <formula>5212</formula>
    </cfRule>
    <cfRule type="cellIs" dxfId="5133" priority="5455" operator="equal">
      <formula>526</formula>
    </cfRule>
    <cfRule type="cellIs" dxfId="5132" priority="5456" operator="equal">
      <formula>8210</formula>
    </cfRule>
    <cfRule type="cellIs" dxfId="5131" priority="5457" operator="equal">
      <formula>7210</formula>
    </cfRule>
    <cfRule type="cellIs" dxfId="5130" priority="5458" operator="equal">
      <formula>4910</formula>
    </cfRule>
    <cfRule type="cellIs" dxfId="5129" priority="5459" operator="equal">
      <formula>6210</formula>
    </cfRule>
    <cfRule type="cellIs" dxfId="5128" priority="5460" operator="equal">
      <formula>5410</formula>
    </cfRule>
    <cfRule type="cellIs" dxfId="5127" priority="5461" operator="equal">
      <formula>3210</formula>
    </cfRule>
    <cfRule type="cellIs" dxfId="5126" priority="5462" operator="equal">
      <formula>111</formula>
    </cfRule>
  </conditionalFormatting>
  <conditionalFormatting sqref="N227:N231">
    <cfRule type="cellIs" dxfId="5125" priority="5441" operator="between">
      <formula>121</formula>
      <formula>129</formula>
    </cfRule>
    <cfRule type="cellIs" dxfId="5124" priority="5442" operator="equal">
      <formula>527</formula>
    </cfRule>
    <cfRule type="cellIs" dxfId="5123" priority="5443" operator="equal">
      <formula>5212</formula>
    </cfRule>
    <cfRule type="cellIs" dxfId="5122" priority="5444" operator="equal">
      <formula>526</formula>
    </cfRule>
    <cfRule type="cellIs" dxfId="5121" priority="5445" operator="equal">
      <formula>8210</formula>
    </cfRule>
    <cfRule type="cellIs" dxfId="5120" priority="5446" operator="equal">
      <formula>7210</formula>
    </cfRule>
    <cfRule type="cellIs" dxfId="5119" priority="5447" operator="equal">
      <formula>4910</formula>
    </cfRule>
    <cfRule type="cellIs" dxfId="5118" priority="5448" operator="equal">
      <formula>6210</formula>
    </cfRule>
    <cfRule type="cellIs" dxfId="5117" priority="5449" operator="equal">
      <formula>5410</formula>
    </cfRule>
    <cfRule type="cellIs" dxfId="5116" priority="5450" operator="equal">
      <formula>3210</formula>
    </cfRule>
    <cfRule type="cellIs" dxfId="5115" priority="5451" operator="equal">
      <formula>111</formula>
    </cfRule>
  </conditionalFormatting>
  <conditionalFormatting sqref="N234:N238">
    <cfRule type="cellIs" dxfId="5114" priority="5430" operator="between">
      <formula>121</formula>
      <formula>129</formula>
    </cfRule>
    <cfRule type="cellIs" dxfId="5113" priority="5431" operator="equal">
      <formula>527</formula>
    </cfRule>
    <cfRule type="cellIs" dxfId="5112" priority="5432" operator="equal">
      <formula>5212</formula>
    </cfRule>
    <cfRule type="cellIs" dxfId="5111" priority="5433" operator="equal">
      <formula>526</formula>
    </cfRule>
    <cfRule type="cellIs" dxfId="5110" priority="5434" operator="equal">
      <formula>8210</formula>
    </cfRule>
    <cfRule type="cellIs" dxfId="5109" priority="5435" operator="equal">
      <formula>7210</formula>
    </cfRule>
    <cfRule type="cellIs" dxfId="5108" priority="5436" operator="equal">
      <formula>4910</formula>
    </cfRule>
    <cfRule type="cellIs" dxfId="5107" priority="5437" operator="equal">
      <formula>6210</formula>
    </cfRule>
    <cfRule type="cellIs" dxfId="5106" priority="5438" operator="equal">
      <formula>5410</formula>
    </cfRule>
    <cfRule type="cellIs" dxfId="5105" priority="5439" operator="equal">
      <formula>3210</formula>
    </cfRule>
    <cfRule type="cellIs" dxfId="5104" priority="5440" operator="equal">
      <formula>111</formula>
    </cfRule>
  </conditionalFormatting>
  <conditionalFormatting sqref="N240:N244">
    <cfRule type="cellIs" dxfId="5103" priority="5419" operator="between">
      <formula>121</formula>
      <formula>129</formula>
    </cfRule>
    <cfRule type="cellIs" dxfId="5102" priority="5420" operator="equal">
      <formula>527</formula>
    </cfRule>
    <cfRule type="cellIs" dxfId="5101" priority="5421" operator="equal">
      <formula>5212</formula>
    </cfRule>
    <cfRule type="cellIs" dxfId="5100" priority="5422" operator="equal">
      <formula>526</formula>
    </cfRule>
    <cfRule type="cellIs" dxfId="5099" priority="5423" operator="equal">
      <formula>8210</formula>
    </cfRule>
    <cfRule type="cellIs" dxfId="5098" priority="5424" operator="equal">
      <formula>7210</formula>
    </cfRule>
    <cfRule type="cellIs" dxfId="5097" priority="5425" operator="equal">
      <formula>4910</formula>
    </cfRule>
    <cfRule type="cellIs" dxfId="5096" priority="5426" operator="equal">
      <formula>6210</formula>
    </cfRule>
    <cfRule type="cellIs" dxfId="5095" priority="5427" operator="equal">
      <formula>5410</formula>
    </cfRule>
    <cfRule type="cellIs" dxfId="5094" priority="5428" operator="equal">
      <formula>3210</formula>
    </cfRule>
    <cfRule type="cellIs" dxfId="5093" priority="5429" operator="equal">
      <formula>111</formula>
    </cfRule>
  </conditionalFormatting>
  <conditionalFormatting sqref="N248:N252">
    <cfRule type="cellIs" dxfId="5092" priority="5408" operator="between">
      <formula>121</formula>
      <formula>129</formula>
    </cfRule>
    <cfRule type="cellIs" dxfId="5091" priority="5409" operator="equal">
      <formula>527</formula>
    </cfRule>
    <cfRule type="cellIs" dxfId="5090" priority="5410" operator="equal">
      <formula>5212</formula>
    </cfRule>
    <cfRule type="cellIs" dxfId="5089" priority="5411" operator="equal">
      <formula>526</formula>
    </cfRule>
    <cfRule type="cellIs" dxfId="5088" priority="5412" operator="equal">
      <formula>8210</formula>
    </cfRule>
    <cfRule type="cellIs" dxfId="5087" priority="5413" operator="equal">
      <formula>7210</formula>
    </cfRule>
    <cfRule type="cellIs" dxfId="5086" priority="5414" operator="equal">
      <formula>4910</formula>
    </cfRule>
    <cfRule type="cellIs" dxfId="5085" priority="5415" operator="equal">
      <formula>6210</formula>
    </cfRule>
    <cfRule type="cellIs" dxfId="5084" priority="5416" operator="equal">
      <formula>5410</formula>
    </cfRule>
    <cfRule type="cellIs" dxfId="5083" priority="5417" operator="equal">
      <formula>3210</formula>
    </cfRule>
    <cfRule type="cellIs" dxfId="5082" priority="5418" operator="equal">
      <formula>111</formula>
    </cfRule>
  </conditionalFormatting>
  <conditionalFormatting sqref="N254:N258">
    <cfRule type="cellIs" dxfId="5081" priority="5397" operator="between">
      <formula>121</formula>
      <formula>129</formula>
    </cfRule>
    <cfRule type="cellIs" dxfId="5080" priority="5398" operator="equal">
      <formula>527</formula>
    </cfRule>
    <cfRule type="cellIs" dxfId="5079" priority="5399" operator="equal">
      <formula>5212</formula>
    </cfRule>
    <cfRule type="cellIs" dxfId="5078" priority="5400" operator="equal">
      <formula>526</formula>
    </cfRule>
    <cfRule type="cellIs" dxfId="5077" priority="5401" operator="equal">
      <formula>8210</formula>
    </cfRule>
    <cfRule type="cellIs" dxfId="5076" priority="5402" operator="equal">
      <formula>7210</formula>
    </cfRule>
    <cfRule type="cellIs" dxfId="5075" priority="5403" operator="equal">
      <formula>4910</formula>
    </cfRule>
    <cfRule type="cellIs" dxfId="5074" priority="5404" operator="equal">
      <formula>6210</formula>
    </cfRule>
    <cfRule type="cellIs" dxfId="5073" priority="5405" operator="equal">
      <formula>5410</formula>
    </cfRule>
    <cfRule type="cellIs" dxfId="5072" priority="5406" operator="equal">
      <formula>3210</formula>
    </cfRule>
    <cfRule type="cellIs" dxfId="5071" priority="5407" operator="equal">
      <formula>111</formula>
    </cfRule>
  </conditionalFormatting>
  <conditionalFormatting sqref="N260:N264">
    <cfRule type="cellIs" dxfId="5070" priority="5386" operator="between">
      <formula>121</formula>
      <formula>129</formula>
    </cfRule>
    <cfRule type="cellIs" dxfId="5069" priority="5387" operator="equal">
      <formula>527</formula>
    </cfRule>
    <cfRule type="cellIs" dxfId="5068" priority="5388" operator="equal">
      <formula>5212</formula>
    </cfRule>
    <cfRule type="cellIs" dxfId="5067" priority="5389" operator="equal">
      <formula>526</formula>
    </cfRule>
    <cfRule type="cellIs" dxfId="5066" priority="5390" operator="equal">
      <formula>8210</formula>
    </cfRule>
    <cfRule type="cellIs" dxfId="5065" priority="5391" operator="equal">
      <formula>7210</formula>
    </cfRule>
    <cfRule type="cellIs" dxfId="5064" priority="5392" operator="equal">
      <formula>4910</formula>
    </cfRule>
    <cfRule type="cellIs" dxfId="5063" priority="5393" operator="equal">
      <formula>6210</formula>
    </cfRule>
    <cfRule type="cellIs" dxfId="5062" priority="5394" operator="equal">
      <formula>5410</formula>
    </cfRule>
    <cfRule type="cellIs" dxfId="5061" priority="5395" operator="equal">
      <formula>3210</formula>
    </cfRule>
    <cfRule type="cellIs" dxfId="5060" priority="5396" operator="equal">
      <formula>111</formula>
    </cfRule>
  </conditionalFormatting>
  <conditionalFormatting sqref="N266:N270">
    <cfRule type="cellIs" dxfId="5059" priority="5375" operator="between">
      <formula>121</formula>
      <formula>129</formula>
    </cfRule>
    <cfRule type="cellIs" dxfId="5058" priority="5376" operator="equal">
      <formula>527</formula>
    </cfRule>
    <cfRule type="cellIs" dxfId="5057" priority="5377" operator="equal">
      <formula>5212</formula>
    </cfRule>
    <cfRule type="cellIs" dxfId="5056" priority="5378" operator="equal">
      <formula>526</formula>
    </cfRule>
    <cfRule type="cellIs" dxfId="5055" priority="5379" operator="equal">
      <formula>8210</formula>
    </cfRule>
    <cfRule type="cellIs" dxfId="5054" priority="5380" operator="equal">
      <formula>7210</formula>
    </cfRule>
    <cfRule type="cellIs" dxfId="5053" priority="5381" operator="equal">
      <formula>4910</formula>
    </cfRule>
    <cfRule type="cellIs" dxfId="5052" priority="5382" operator="equal">
      <formula>6210</formula>
    </cfRule>
    <cfRule type="cellIs" dxfId="5051" priority="5383" operator="equal">
      <formula>5410</formula>
    </cfRule>
    <cfRule type="cellIs" dxfId="5050" priority="5384" operator="equal">
      <formula>3210</formula>
    </cfRule>
    <cfRule type="cellIs" dxfId="5049" priority="5385" operator="equal">
      <formula>111</formula>
    </cfRule>
  </conditionalFormatting>
  <conditionalFormatting sqref="N273:N277">
    <cfRule type="cellIs" dxfId="5048" priority="5364" operator="between">
      <formula>121</formula>
      <formula>129</formula>
    </cfRule>
    <cfRule type="cellIs" dxfId="5047" priority="5365" operator="equal">
      <formula>527</formula>
    </cfRule>
    <cfRule type="cellIs" dxfId="5046" priority="5366" operator="equal">
      <formula>5212</formula>
    </cfRule>
    <cfRule type="cellIs" dxfId="5045" priority="5367" operator="equal">
      <formula>526</formula>
    </cfRule>
    <cfRule type="cellIs" dxfId="5044" priority="5368" operator="equal">
      <formula>8210</formula>
    </cfRule>
    <cfRule type="cellIs" dxfId="5043" priority="5369" operator="equal">
      <formula>7210</formula>
    </cfRule>
    <cfRule type="cellIs" dxfId="5042" priority="5370" operator="equal">
      <formula>4910</formula>
    </cfRule>
    <cfRule type="cellIs" dxfId="5041" priority="5371" operator="equal">
      <formula>6210</formula>
    </cfRule>
    <cfRule type="cellIs" dxfId="5040" priority="5372" operator="equal">
      <formula>5410</formula>
    </cfRule>
    <cfRule type="cellIs" dxfId="5039" priority="5373" operator="equal">
      <formula>3210</formula>
    </cfRule>
    <cfRule type="cellIs" dxfId="5038" priority="5374" operator="equal">
      <formula>111</formula>
    </cfRule>
  </conditionalFormatting>
  <conditionalFormatting sqref="N279:N283">
    <cfRule type="cellIs" dxfId="5037" priority="5353" operator="between">
      <formula>121</formula>
      <formula>129</formula>
    </cfRule>
    <cfRule type="cellIs" dxfId="5036" priority="5354" operator="equal">
      <formula>527</formula>
    </cfRule>
    <cfRule type="cellIs" dxfId="5035" priority="5355" operator="equal">
      <formula>5212</formula>
    </cfRule>
    <cfRule type="cellIs" dxfId="5034" priority="5356" operator="equal">
      <formula>526</formula>
    </cfRule>
    <cfRule type="cellIs" dxfId="5033" priority="5357" operator="equal">
      <formula>8210</formula>
    </cfRule>
    <cfRule type="cellIs" dxfId="5032" priority="5358" operator="equal">
      <formula>7210</formula>
    </cfRule>
    <cfRule type="cellIs" dxfId="5031" priority="5359" operator="equal">
      <formula>4910</formula>
    </cfRule>
    <cfRule type="cellIs" dxfId="5030" priority="5360" operator="equal">
      <formula>6210</formula>
    </cfRule>
    <cfRule type="cellIs" dxfId="5029" priority="5361" operator="equal">
      <formula>5410</formula>
    </cfRule>
    <cfRule type="cellIs" dxfId="5028" priority="5362" operator="equal">
      <formula>3210</formula>
    </cfRule>
    <cfRule type="cellIs" dxfId="5027" priority="5363" operator="equal">
      <formula>111</formula>
    </cfRule>
  </conditionalFormatting>
  <conditionalFormatting sqref="N285:N289">
    <cfRule type="cellIs" dxfId="5026" priority="5342" operator="between">
      <formula>121</formula>
      <formula>129</formula>
    </cfRule>
    <cfRule type="cellIs" dxfId="5025" priority="5343" operator="equal">
      <formula>527</formula>
    </cfRule>
    <cfRule type="cellIs" dxfId="5024" priority="5344" operator="equal">
      <formula>5212</formula>
    </cfRule>
    <cfRule type="cellIs" dxfId="5023" priority="5345" operator="equal">
      <formula>526</formula>
    </cfRule>
    <cfRule type="cellIs" dxfId="5022" priority="5346" operator="equal">
      <formula>8210</formula>
    </cfRule>
    <cfRule type="cellIs" dxfId="5021" priority="5347" operator="equal">
      <formula>7210</formula>
    </cfRule>
    <cfRule type="cellIs" dxfId="5020" priority="5348" operator="equal">
      <formula>4910</formula>
    </cfRule>
    <cfRule type="cellIs" dxfId="5019" priority="5349" operator="equal">
      <formula>6210</formula>
    </cfRule>
    <cfRule type="cellIs" dxfId="5018" priority="5350" operator="equal">
      <formula>5410</formula>
    </cfRule>
    <cfRule type="cellIs" dxfId="5017" priority="5351" operator="equal">
      <formula>3210</formula>
    </cfRule>
    <cfRule type="cellIs" dxfId="5016" priority="5352" operator="equal">
      <formula>111</formula>
    </cfRule>
  </conditionalFormatting>
  <conditionalFormatting sqref="N291:N295">
    <cfRule type="cellIs" dxfId="5015" priority="5331" operator="between">
      <formula>121</formula>
      <formula>129</formula>
    </cfRule>
    <cfRule type="cellIs" dxfId="5014" priority="5332" operator="equal">
      <formula>527</formula>
    </cfRule>
    <cfRule type="cellIs" dxfId="5013" priority="5333" operator="equal">
      <formula>5212</formula>
    </cfRule>
    <cfRule type="cellIs" dxfId="5012" priority="5334" operator="equal">
      <formula>526</formula>
    </cfRule>
    <cfRule type="cellIs" dxfId="5011" priority="5335" operator="equal">
      <formula>8210</formula>
    </cfRule>
    <cfRule type="cellIs" dxfId="5010" priority="5336" operator="equal">
      <formula>7210</formula>
    </cfRule>
    <cfRule type="cellIs" dxfId="5009" priority="5337" operator="equal">
      <formula>4910</formula>
    </cfRule>
    <cfRule type="cellIs" dxfId="5008" priority="5338" operator="equal">
      <formula>6210</formula>
    </cfRule>
    <cfRule type="cellIs" dxfId="5007" priority="5339" operator="equal">
      <formula>5410</formula>
    </cfRule>
    <cfRule type="cellIs" dxfId="5006" priority="5340" operator="equal">
      <formula>3210</formula>
    </cfRule>
    <cfRule type="cellIs" dxfId="5005" priority="5341" operator="equal">
      <formula>111</formula>
    </cfRule>
  </conditionalFormatting>
  <conditionalFormatting sqref="N297:N301">
    <cfRule type="cellIs" dxfId="5004" priority="5320" operator="between">
      <formula>121</formula>
      <formula>129</formula>
    </cfRule>
    <cfRule type="cellIs" dxfId="5003" priority="5321" operator="equal">
      <formula>527</formula>
    </cfRule>
    <cfRule type="cellIs" dxfId="5002" priority="5322" operator="equal">
      <formula>5212</formula>
    </cfRule>
    <cfRule type="cellIs" dxfId="5001" priority="5323" operator="equal">
      <formula>526</formula>
    </cfRule>
    <cfRule type="cellIs" dxfId="5000" priority="5324" operator="equal">
      <formula>8210</formula>
    </cfRule>
    <cfRule type="cellIs" dxfId="4999" priority="5325" operator="equal">
      <formula>7210</formula>
    </cfRule>
    <cfRule type="cellIs" dxfId="4998" priority="5326" operator="equal">
      <formula>4910</formula>
    </cfRule>
    <cfRule type="cellIs" dxfId="4997" priority="5327" operator="equal">
      <formula>6210</formula>
    </cfRule>
    <cfRule type="cellIs" dxfId="4996" priority="5328" operator="equal">
      <formula>5410</formula>
    </cfRule>
    <cfRule type="cellIs" dxfId="4995" priority="5329" operator="equal">
      <formula>3210</formula>
    </cfRule>
    <cfRule type="cellIs" dxfId="4994" priority="5330" operator="equal">
      <formula>111</formula>
    </cfRule>
  </conditionalFormatting>
  <conditionalFormatting sqref="N303:N307">
    <cfRule type="cellIs" dxfId="4993" priority="5309" operator="between">
      <formula>121</formula>
      <formula>129</formula>
    </cfRule>
    <cfRule type="cellIs" dxfId="4992" priority="5310" operator="equal">
      <formula>527</formula>
    </cfRule>
    <cfRule type="cellIs" dxfId="4991" priority="5311" operator="equal">
      <formula>5212</formula>
    </cfRule>
    <cfRule type="cellIs" dxfId="4990" priority="5312" operator="equal">
      <formula>526</formula>
    </cfRule>
    <cfRule type="cellIs" dxfId="4989" priority="5313" operator="equal">
      <formula>8210</formula>
    </cfRule>
    <cfRule type="cellIs" dxfId="4988" priority="5314" operator="equal">
      <formula>7210</formula>
    </cfRule>
    <cfRule type="cellIs" dxfId="4987" priority="5315" operator="equal">
      <formula>4910</formula>
    </cfRule>
    <cfRule type="cellIs" dxfId="4986" priority="5316" operator="equal">
      <formula>6210</formula>
    </cfRule>
    <cfRule type="cellIs" dxfId="4985" priority="5317" operator="equal">
      <formula>5410</formula>
    </cfRule>
    <cfRule type="cellIs" dxfId="4984" priority="5318" operator="equal">
      <formula>3210</formula>
    </cfRule>
    <cfRule type="cellIs" dxfId="4983" priority="5319" operator="equal">
      <formula>111</formula>
    </cfRule>
  </conditionalFormatting>
  <conditionalFormatting sqref="N310:N314">
    <cfRule type="cellIs" dxfId="4982" priority="5298" operator="between">
      <formula>121</formula>
      <formula>129</formula>
    </cfRule>
    <cfRule type="cellIs" dxfId="4981" priority="5299" operator="equal">
      <formula>527</formula>
    </cfRule>
    <cfRule type="cellIs" dxfId="4980" priority="5300" operator="equal">
      <formula>5212</formula>
    </cfRule>
    <cfRule type="cellIs" dxfId="4979" priority="5301" operator="equal">
      <formula>526</formula>
    </cfRule>
    <cfRule type="cellIs" dxfId="4978" priority="5302" operator="equal">
      <formula>8210</formula>
    </cfRule>
    <cfRule type="cellIs" dxfId="4977" priority="5303" operator="equal">
      <formula>7210</formula>
    </cfRule>
    <cfRule type="cellIs" dxfId="4976" priority="5304" operator="equal">
      <formula>4910</formula>
    </cfRule>
    <cfRule type="cellIs" dxfId="4975" priority="5305" operator="equal">
      <formula>6210</formula>
    </cfRule>
    <cfRule type="cellIs" dxfId="4974" priority="5306" operator="equal">
      <formula>5410</formula>
    </cfRule>
    <cfRule type="cellIs" dxfId="4973" priority="5307" operator="equal">
      <formula>3210</formula>
    </cfRule>
    <cfRule type="cellIs" dxfId="4972" priority="5308" operator="equal">
      <formula>111</formula>
    </cfRule>
  </conditionalFormatting>
  <conditionalFormatting sqref="N316:N320">
    <cfRule type="cellIs" dxfId="4971" priority="5287" operator="between">
      <formula>121</formula>
      <formula>129</formula>
    </cfRule>
    <cfRule type="cellIs" dxfId="4970" priority="5288" operator="equal">
      <formula>527</formula>
    </cfRule>
    <cfRule type="cellIs" dxfId="4969" priority="5289" operator="equal">
      <formula>5212</formula>
    </cfRule>
    <cfRule type="cellIs" dxfId="4968" priority="5290" operator="equal">
      <formula>526</formula>
    </cfRule>
    <cfRule type="cellIs" dxfId="4967" priority="5291" operator="equal">
      <formula>8210</formula>
    </cfRule>
    <cfRule type="cellIs" dxfId="4966" priority="5292" operator="equal">
      <formula>7210</formula>
    </cfRule>
    <cfRule type="cellIs" dxfId="4965" priority="5293" operator="equal">
      <formula>4910</formula>
    </cfRule>
    <cfRule type="cellIs" dxfId="4964" priority="5294" operator="equal">
      <formula>6210</formula>
    </cfRule>
    <cfRule type="cellIs" dxfId="4963" priority="5295" operator="equal">
      <formula>5410</formula>
    </cfRule>
    <cfRule type="cellIs" dxfId="4962" priority="5296" operator="equal">
      <formula>3210</formula>
    </cfRule>
    <cfRule type="cellIs" dxfId="4961" priority="5297" operator="equal">
      <formula>111</formula>
    </cfRule>
  </conditionalFormatting>
  <conditionalFormatting sqref="N322:N326">
    <cfRule type="cellIs" dxfId="4960" priority="5276" operator="between">
      <formula>121</formula>
      <formula>129</formula>
    </cfRule>
    <cfRule type="cellIs" dxfId="4959" priority="5277" operator="equal">
      <formula>527</formula>
    </cfRule>
    <cfRule type="cellIs" dxfId="4958" priority="5278" operator="equal">
      <formula>5212</formula>
    </cfRule>
    <cfRule type="cellIs" dxfId="4957" priority="5279" operator="equal">
      <formula>526</formula>
    </cfRule>
    <cfRule type="cellIs" dxfId="4956" priority="5280" operator="equal">
      <formula>8210</formula>
    </cfRule>
    <cfRule type="cellIs" dxfId="4955" priority="5281" operator="equal">
      <formula>7210</formula>
    </cfRule>
    <cfRule type="cellIs" dxfId="4954" priority="5282" operator="equal">
      <formula>4910</formula>
    </cfRule>
    <cfRule type="cellIs" dxfId="4953" priority="5283" operator="equal">
      <formula>6210</formula>
    </cfRule>
    <cfRule type="cellIs" dxfId="4952" priority="5284" operator="equal">
      <formula>5410</formula>
    </cfRule>
    <cfRule type="cellIs" dxfId="4951" priority="5285" operator="equal">
      <formula>3210</formula>
    </cfRule>
    <cfRule type="cellIs" dxfId="4950" priority="5286" operator="equal">
      <formula>111</formula>
    </cfRule>
  </conditionalFormatting>
  <conditionalFormatting sqref="N328:N332">
    <cfRule type="cellIs" dxfId="4949" priority="5265" operator="between">
      <formula>121</formula>
      <formula>129</formula>
    </cfRule>
    <cfRule type="cellIs" dxfId="4948" priority="5266" operator="equal">
      <formula>527</formula>
    </cfRule>
    <cfRule type="cellIs" dxfId="4947" priority="5267" operator="equal">
      <formula>5212</formula>
    </cfRule>
    <cfRule type="cellIs" dxfId="4946" priority="5268" operator="equal">
      <formula>526</formula>
    </cfRule>
    <cfRule type="cellIs" dxfId="4945" priority="5269" operator="equal">
      <formula>8210</formula>
    </cfRule>
    <cfRule type="cellIs" dxfId="4944" priority="5270" operator="equal">
      <formula>7210</formula>
    </cfRule>
    <cfRule type="cellIs" dxfId="4943" priority="5271" operator="equal">
      <formula>4910</formula>
    </cfRule>
    <cfRule type="cellIs" dxfId="4942" priority="5272" operator="equal">
      <formula>6210</formula>
    </cfRule>
    <cfRule type="cellIs" dxfId="4941" priority="5273" operator="equal">
      <formula>5410</formula>
    </cfRule>
    <cfRule type="cellIs" dxfId="4940" priority="5274" operator="equal">
      <formula>3210</formula>
    </cfRule>
    <cfRule type="cellIs" dxfId="4939" priority="5275" operator="equal">
      <formula>111</formula>
    </cfRule>
  </conditionalFormatting>
  <conditionalFormatting sqref="N334:N338">
    <cfRule type="cellIs" dxfId="4938" priority="5254" operator="between">
      <formula>121</formula>
      <formula>129</formula>
    </cfRule>
    <cfRule type="cellIs" dxfId="4937" priority="5255" operator="equal">
      <formula>527</formula>
    </cfRule>
    <cfRule type="cellIs" dxfId="4936" priority="5256" operator="equal">
      <formula>5212</formula>
    </cfRule>
    <cfRule type="cellIs" dxfId="4935" priority="5257" operator="equal">
      <formula>526</formula>
    </cfRule>
    <cfRule type="cellIs" dxfId="4934" priority="5258" operator="equal">
      <formula>8210</formula>
    </cfRule>
    <cfRule type="cellIs" dxfId="4933" priority="5259" operator="equal">
      <formula>7210</formula>
    </cfRule>
    <cfRule type="cellIs" dxfId="4932" priority="5260" operator="equal">
      <formula>4910</formula>
    </cfRule>
    <cfRule type="cellIs" dxfId="4931" priority="5261" operator="equal">
      <formula>6210</formula>
    </cfRule>
    <cfRule type="cellIs" dxfId="4930" priority="5262" operator="equal">
      <formula>5410</formula>
    </cfRule>
    <cfRule type="cellIs" dxfId="4929" priority="5263" operator="equal">
      <formula>3210</formula>
    </cfRule>
    <cfRule type="cellIs" dxfId="4928" priority="5264" operator="equal">
      <formula>111</formula>
    </cfRule>
  </conditionalFormatting>
  <conditionalFormatting sqref="N340:N344">
    <cfRule type="cellIs" dxfId="4927" priority="5243" operator="between">
      <formula>121</formula>
      <formula>129</formula>
    </cfRule>
    <cfRule type="cellIs" dxfId="4926" priority="5244" operator="equal">
      <formula>527</formula>
    </cfRule>
    <cfRule type="cellIs" dxfId="4925" priority="5245" operator="equal">
      <formula>5212</formula>
    </cfRule>
    <cfRule type="cellIs" dxfId="4924" priority="5246" operator="equal">
      <formula>526</formula>
    </cfRule>
    <cfRule type="cellIs" dxfId="4923" priority="5247" operator="equal">
      <formula>8210</formula>
    </cfRule>
    <cfRule type="cellIs" dxfId="4922" priority="5248" operator="equal">
      <formula>7210</formula>
    </cfRule>
    <cfRule type="cellIs" dxfId="4921" priority="5249" operator="equal">
      <formula>4910</formula>
    </cfRule>
    <cfRule type="cellIs" dxfId="4920" priority="5250" operator="equal">
      <formula>6210</formula>
    </cfRule>
    <cfRule type="cellIs" dxfId="4919" priority="5251" operator="equal">
      <formula>5410</formula>
    </cfRule>
    <cfRule type="cellIs" dxfId="4918" priority="5252" operator="equal">
      <formula>3210</formula>
    </cfRule>
    <cfRule type="cellIs" dxfId="4917" priority="5253" operator="equal">
      <formula>111</formula>
    </cfRule>
  </conditionalFormatting>
  <conditionalFormatting sqref="N346:N350">
    <cfRule type="cellIs" dxfId="4916" priority="5232" operator="between">
      <formula>121</formula>
      <formula>129</formula>
    </cfRule>
    <cfRule type="cellIs" dxfId="4915" priority="5233" operator="equal">
      <formula>527</formula>
    </cfRule>
    <cfRule type="cellIs" dxfId="4914" priority="5234" operator="equal">
      <formula>5212</formula>
    </cfRule>
    <cfRule type="cellIs" dxfId="4913" priority="5235" operator="equal">
      <formula>526</formula>
    </cfRule>
    <cfRule type="cellIs" dxfId="4912" priority="5236" operator="equal">
      <formula>8210</formula>
    </cfRule>
    <cfRule type="cellIs" dxfId="4911" priority="5237" operator="equal">
      <formula>7210</formula>
    </cfRule>
    <cfRule type="cellIs" dxfId="4910" priority="5238" operator="equal">
      <formula>4910</formula>
    </cfRule>
    <cfRule type="cellIs" dxfId="4909" priority="5239" operator="equal">
      <formula>6210</formula>
    </cfRule>
    <cfRule type="cellIs" dxfId="4908" priority="5240" operator="equal">
      <formula>5410</formula>
    </cfRule>
    <cfRule type="cellIs" dxfId="4907" priority="5241" operator="equal">
      <formula>3210</formula>
    </cfRule>
    <cfRule type="cellIs" dxfId="4906" priority="5242" operator="equal">
      <formula>111</formula>
    </cfRule>
  </conditionalFormatting>
  <conditionalFormatting sqref="N352:N356">
    <cfRule type="cellIs" dxfId="4905" priority="5221" operator="between">
      <formula>121</formula>
      <formula>129</formula>
    </cfRule>
    <cfRule type="cellIs" dxfId="4904" priority="5222" operator="equal">
      <formula>527</formula>
    </cfRule>
    <cfRule type="cellIs" dxfId="4903" priority="5223" operator="equal">
      <formula>5212</formula>
    </cfRule>
    <cfRule type="cellIs" dxfId="4902" priority="5224" operator="equal">
      <formula>526</formula>
    </cfRule>
    <cfRule type="cellIs" dxfId="4901" priority="5225" operator="equal">
      <formula>8210</formula>
    </cfRule>
    <cfRule type="cellIs" dxfId="4900" priority="5226" operator="equal">
      <formula>7210</formula>
    </cfRule>
    <cfRule type="cellIs" dxfId="4899" priority="5227" operator="equal">
      <formula>4910</formula>
    </cfRule>
    <cfRule type="cellIs" dxfId="4898" priority="5228" operator="equal">
      <formula>6210</formula>
    </cfRule>
    <cfRule type="cellIs" dxfId="4897" priority="5229" operator="equal">
      <formula>5410</formula>
    </cfRule>
    <cfRule type="cellIs" dxfId="4896" priority="5230" operator="equal">
      <formula>3210</formula>
    </cfRule>
    <cfRule type="cellIs" dxfId="4895" priority="5231" operator="equal">
      <formula>111</formula>
    </cfRule>
  </conditionalFormatting>
  <conditionalFormatting sqref="N358:N362">
    <cfRule type="cellIs" dxfId="4894" priority="5210" operator="between">
      <formula>121</formula>
      <formula>129</formula>
    </cfRule>
    <cfRule type="cellIs" dxfId="4893" priority="5211" operator="equal">
      <formula>527</formula>
    </cfRule>
    <cfRule type="cellIs" dxfId="4892" priority="5212" operator="equal">
      <formula>5212</formula>
    </cfRule>
    <cfRule type="cellIs" dxfId="4891" priority="5213" operator="equal">
      <formula>526</formula>
    </cfRule>
    <cfRule type="cellIs" dxfId="4890" priority="5214" operator="equal">
      <formula>8210</formula>
    </cfRule>
    <cfRule type="cellIs" dxfId="4889" priority="5215" operator="equal">
      <formula>7210</formula>
    </cfRule>
    <cfRule type="cellIs" dxfId="4888" priority="5216" operator="equal">
      <formula>4910</formula>
    </cfRule>
    <cfRule type="cellIs" dxfId="4887" priority="5217" operator="equal">
      <formula>6210</formula>
    </cfRule>
    <cfRule type="cellIs" dxfId="4886" priority="5218" operator="equal">
      <formula>5410</formula>
    </cfRule>
    <cfRule type="cellIs" dxfId="4885" priority="5219" operator="equal">
      <formula>3210</formula>
    </cfRule>
    <cfRule type="cellIs" dxfId="4884" priority="5220" operator="equal">
      <formula>111</formula>
    </cfRule>
  </conditionalFormatting>
  <conditionalFormatting sqref="N365:N369">
    <cfRule type="cellIs" dxfId="4883" priority="5199" operator="between">
      <formula>121</formula>
      <formula>129</formula>
    </cfRule>
    <cfRule type="cellIs" dxfId="4882" priority="5200" operator="equal">
      <formula>527</formula>
    </cfRule>
    <cfRule type="cellIs" dxfId="4881" priority="5201" operator="equal">
      <formula>5212</formula>
    </cfRule>
    <cfRule type="cellIs" dxfId="4880" priority="5202" operator="equal">
      <formula>526</formula>
    </cfRule>
    <cfRule type="cellIs" dxfId="4879" priority="5203" operator="equal">
      <formula>8210</formula>
    </cfRule>
    <cfRule type="cellIs" dxfId="4878" priority="5204" operator="equal">
      <formula>7210</formula>
    </cfRule>
    <cfRule type="cellIs" dxfId="4877" priority="5205" operator="equal">
      <formula>4910</formula>
    </cfRule>
    <cfRule type="cellIs" dxfId="4876" priority="5206" operator="equal">
      <formula>6210</formula>
    </cfRule>
    <cfRule type="cellIs" dxfId="4875" priority="5207" operator="equal">
      <formula>5410</formula>
    </cfRule>
    <cfRule type="cellIs" dxfId="4874" priority="5208" operator="equal">
      <formula>3210</formula>
    </cfRule>
    <cfRule type="cellIs" dxfId="4873" priority="5209" operator="equal">
      <formula>111</formula>
    </cfRule>
  </conditionalFormatting>
  <conditionalFormatting sqref="N372:N376">
    <cfRule type="cellIs" dxfId="4872" priority="5188" operator="between">
      <formula>121</formula>
      <formula>129</formula>
    </cfRule>
    <cfRule type="cellIs" dxfId="4871" priority="5189" operator="equal">
      <formula>527</formula>
    </cfRule>
    <cfRule type="cellIs" dxfId="4870" priority="5190" operator="equal">
      <formula>5212</formula>
    </cfRule>
    <cfRule type="cellIs" dxfId="4869" priority="5191" operator="equal">
      <formula>526</formula>
    </cfRule>
    <cfRule type="cellIs" dxfId="4868" priority="5192" operator="equal">
      <formula>8210</formula>
    </cfRule>
    <cfRule type="cellIs" dxfId="4867" priority="5193" operator="equal">
      <formula>7210</formula>
    </cfRule>
    <cfRule type="cellIs" dxfId="4866" priority="5194" operator="equal">
      <formula>4910</formula>
    </cfRule>
    <cfRule type="cellIs" dxfId="4865" priority="5195" operator="equal">
      <formula>6210</formula>
    </cfRule>
    <cfRule type="cellIs" dxfId="4864" priority="5196" operator="equal">
      <formula>5410</formula>
    </cfRule>
    <cfRule type="cellIs" dxfId="4863" priority="5197" operator="equal">
      <formula>3210</formula>
    </cfRule>
    <cfRule type="cellIs" dxfId="4862" priority="5198" operator="equal">
      <formula>111</formula>
    </cfRule>
  </conditionalFormatting>
  <conditionalFormatting sqref="N378:N382">
    <cfRule type="cellIs" dxfId="4861" priority="5177" operator="between">
      <formula>121</formula>
      <formula>129</formula>
    </cfRule>
    <cfRule type="cellIs" dxfId="4860" priority="5178" operator="equal">
      <formula>527</formula>
    </cfRule>
    <cfRule type="cellIs" dxfId="4859" priority="5179" operator="equal">
      <formula>5212</formula>
    </cfRule>
    <cfRule type="cellIs" dxfId="4858" priority="5180" operator="equal">
      <formula>526</formula>
    </cfRule>
    <cfRule type="cellIs" dxfId="4857" priority="5181" operator="equal">
      <formula>8210</formula>
    </cfRule>
    <cfRule type="cellIs" dxfId="4856" priority="5182" operator="equal">
      <formula>7210</formula>
    </cfRule>
    <cfRule type="cellIs" dxfId="4855" priority="5183" operator="equal">
      <formula>4910</formula>
    </cfRule>
    <cfRule type="cellIs" dxfId="4854" priority="5184" operator="equal">
      <formula>6210</formula>
    </cfRule>
    <cfRule type="cellIs" dxfId="4853" priority="5185" operator="equal">
      <formula>5410</formula>
    </cfRule>
    <cfRule type="cellIs" dxfId="4852" priority="5186" operator="equal">
      <formula>3210</formula>
    </cfRule>
    <cfRule type="cellIs" dxfId="4851" priority="5187" operator="equal">
      <formula>111</formula>
    </cfRule>
  </conditionalFormatting>
  <conditionalFormatting sqref="N384:N388">
    <cfRule type="cellIs" dxfId="4850" priority="5166" operator="between">
      <formula>121</formula>
      <formula>129</formula>
    </cfRule>
    <cfRule type="cellIs" dxfId="4849" priority="5167" operator="equal">
      <formula>527</formula>
    </cfRule>
    <cfRule type="cellIs" dxfId="4848" priority="5168" operator="equal">
      <formula>5212</formula>
    </cfRule>
    <cfRule type="cellIs" dxfId="4847" priority="5169" operator="equal">
      <formula>526</formula>
    </cfRule>
    <cfRule type="cellIs" dxfId="4846" priority="5170" operator="equal">
      <formula>8210</formula>
    </cfRule>
    <cfRule type="cellIs" dxfId="4845" priority="5171" operator="equal">
      <formula>7210</formula>
    </cfRule>
    <cfRule type="cellIs" dxfId="4844" priority="5172" operator="equal">
      <formula>4910</formula>
    </cfRule>
    <cfRule type="cellIs" dxfId="4843" priority="5173" operator="equal">
      <formula>6210</formula>
    </cfRule>
    <cfRule type="cellIs" dxfId="4842" priority="5174" operator="equal">
      <formula>5410</formula>
    </cfRule>
    <cfRule type="cellIs" dxfId="4841" priority="5175" operator="equal">
      <formula>3210</formula>
    </cfRule>
    <cfRule type="cellIs" dxfId="4840" priority="5176" operator="equal">
      <formula>111</formula>
    </cfRule>
  </conditionalFormatting>
  <conditionalFormatting sqref="N390:N394">
    <cfRule type="cellIs" dxfId="4839" priority="5155" operator="between">
      <formula>121</formula>
      <formula>129</formula>
    </cfRule>
    <cfRule type="cellIs" dxfId="4838" priority="5156" operator="equal">
      <formula>527</formula>
    </cfRule>
    <cfRule type="cellIs" dxfId="4837" priority="5157" operator="equal">
      <formula>5212</formula>
    </cfRule>
    <cfRule type="cellIs" dxfId="4836" priority="5158" operator="equal">
      <formula>526</formula>
    </cfRule>
    <cfRule type="cellIs" dxfId="4835" priority="5159" operator="equal">
      <formula>8210</formula>
    </cfRule>
    <cfRule type="cellIs" dxfId="4834" priority="5160" operator="equal">
      <formula>7210</formula>
    </cfRule>
    <cfRule type="cellIs" dxfId="4833" priority="5161" operator="equal">
      <formula>4910</formula>
    </cfRule>
    <cfRule type="cellIs" dxfId="4832" priority="5162" operator="equal">
      <formula>6210</formula>
    </cfRule>
    <cfRule type="cellIs" dxfId="4831" priority="5163" operator="equal">
      <formula>5410</formula>
    </cfRule>
    <cfRule type="cellIs" dxfId="4830" priority="5164" operator="equal">
      <formula>3210</formula>
    </cfRule>
    <cfRule type="cellIs" dxfId="4829" priority="5165" operator="equal">
      <formula>111</formula>
    </cfRule>
  </conditionalFormatting>
  <conditionalFormatting sqref="N396:N400">
    <cfRule type="cellIs" dxfId="4828" priority="5144" operator="between">
      <formula>121</formula>
      <formula>129</formula>
    </cfRule>
    <cfRule type="cellIs" dxfId="4827" priority="5145" operator="equal">
      <formula>527</formula>
    </cfRule>
    <cfRule type="cellIs" dxfId="4826" priority="5146" operator="equal">
      <formula>5212</formula>
    </cfRule>
    <cfRule type="cellIs" dxfId="4825" priority="5147" operator="equal">
      <formula>526</formula>
    </cfRule>
    <cfRule type="cellIs" dxfId="4824" priority="5148" operator="equal">
      <formula>8210</formula>
    </cfRule>
    <cfRule type="cellIs" dxfId="4823" priority="5149" operator="equal">
      <formula>7210</formula>
    </cfRule>
    <cfRule type="cellIs" dxfId="4822" priority="5150" operator="equal">
      <formula>4910</formula>
    </cfRule>
    <cfRule type="cellIs" dxfId="4821" priority="5151" operator="equal">
      <formula>6210</formula>
    </cfRule>
    <cfRule type="cellIs" dxfId="4820" priority="5152" operator="equal">
      <formula>5410</formula>
    </cfRule>
    <cfRule type="cellIs" dxfId="4819" priority="5153" operator="equal">
      <formula>3210</formula>
    </cfRule>
    <cfRule type="cellIs" dxfId="4818" priority="5154" operator="equal">
      <formula>111</formula>
    </cfRule>
  </conditionalFormatting>
  <conditionalFormatting sqref="N408:N412">
    <cfRule type="cellIs" dxfId="4817" priority="5133" operator="between">
      <formula>121</formula>
      <formula>129</formula>
    </cfRule>
    <cfRule type="cellIs" dxfId="4816" priority="5134" operator="equal">
      <formula>527</formula>
    </cfRule>
    <cfRule type="cellIs" dxfId="4815" priority="5135" operator="equal">
      <formula>5212</formula>
    </cfRule>
    <cfRule type="cellIs" dxfId="4814" priority="5136" operator="equal">
      <formula>526</formula>
    </cfRule>
    <cfRule type="cellIs" dxfId="4813" priority="5137" operator="equal">
      <formula>8210</formula>
    </cfRule>
    <cfRule type="cellIs" dxfId="4812" priority="5138" operator="equal">
      <formula>7210</formula>
    </cfRule>
    <cfRule type="cellIs" dxfId="4811" priority="5139" operator="equal">
      <formula>4910</formula>
    </cfRule>
    <cfRule type="cellIs" dxfId="4810" priority="5140" operator="equal">
      <formula>6210</formula>
    </cfRule>
    <cfRule type="cellIs" dxfId="4809" priority="5141" operator="equal">
      <formula>5410</formula>
    </cfRule>
    <cfRule type="cellIs" dxfId="4808" priority="5142" operator="equal">
      <formula>3210</formula>
    </cfRule>
    <cfRule type="cellIs" dxfId="4807" priority="5143" operator="equal">
      <formula>111</formula>
    </cfRule>
  </conditionalFormatting>
  <conditionalFormatting sqref="N416:N420">
    <cfRule type="cellIs" dxfId="4806" priority="5122" operator="between">
      <formula>121</formula>
      <formula>129</formula>
    </cfRule>
    <cfRule type="cellIs" dxfId="4805" priority="5123" operator="equal">
      <formula>527</formula>
    </cfRule>
    <cfRule type="cellIs" dxfId="4804" priority="5124" operator="equal">
      <formula>5212</formula>
    </cfRule>
    <cfRule type="cellIs" dxfId="4803" priority="5125" operator="equal">
      <formula>526</formula>
    </cfRule>
    <cfRule type="cellIs" dxfId="4802" priority="5126" operator="equal">
      <formula>8210</formula>
    </cfRule>
    <cfRule type="cellIs" dxfId="4801" priority="5127" operator="equal">
      <formula>7210</formula>
    </cfRule>
    <cfRule type="cellIs" dxfId="4800" priority="5128" operator="equal">
      <formula>4910</formula>
    </cfRule>
    <cfRule type="cellIs" dxfId="4799" priority="5129" operator="equal">
      <formula>6210</formula>
    </cfRule>
    <cfRule type="cellIs" dxfId="4798" priority="5130" operator="equal">
      <formula>5410</formula>
    </cfRule>
    <cfRule type="cellIs" dxfId="4797" priority="5131" operator="equal">
      <formula>3210</formula>
    </cfRule>
    <cfRule type="cellIs" dxfId="4796" priority="5132" operator="equal">
      <formula>111</formula>
    </cfRule>
  </conditionalFormatting>
  <conditionalFormatting sqref="N422:N426">
    <cfRule type="cellIs" dxfId="4795" priority="5111" operator="between">
      <formula>121</formula>
      <formula>129</formula>
    </cfRule>
    <cfRule type="cellIs" dxfId="4794" priority="5112" operator="equal">
      <formula>527</formula>
    </cfRule>
    <cfRule type="cellIs" dxfId="4793" priority="5113" operator="equal">
      <formula>5212</formula>
    </cfRule>
    <cfRule type="cellIs" dxfId="4792" priority="5114" operator="equal">
      <formula>526</formula>
    </cfRule>
    <cfRule type="cellIs" dxfId="4791" priority="5115" operator="equal">
      <formula>8210</formula>
    </cfRule>
    <cfRule type="cellIs" dxfId="4790" priority="5116" operator="equal">
      <formula>7210</formula>
    </cfRule>
    <cfRule type="cellIs" dxfId="4789" priority="5117" operator="equal">
      <formula>4910</formula>
    </cfRule>
    <cfRule type="cellIs" dxfId="4788" priority="5118" operator="equal">
      <formula>6210</formula>
    </cfRule>
    <cfRule type="cellIs" dxfId="4787" priority="5119" operator="equal">
      <formula>5410</formula>
    </cfRule>
    <cfRule type="cellIs" dxfId="4786" priority="5120" operator="equal">
      <formula>3210</formula>
    </cfRule>
    <cfRule type="cellIs" dxfId="4785" priority="5121" operator="equal">
      <formula>111</formula>
    </cfRule>
  </conditionalFormatting>
  <conditionalFormatting sqref="N428:N432">
    <cfRule type="cellIs" dxfId="4784" priority="5100" operator="between">
      <formula>121</formula>
      <formula>129</formula>
    </cfRule>
    <cfRule type="cellIs" dxfId="4783" priority="5101" operator="equal">
      <formula>527</formula>
    </cfRule>
    <cfRule type="cellIs" dxfId="4782" priority="5102" operator="equal">
      <formula>5212</formula>
    </cfRule>
    <cfRule type="cellIs" dxfId="4781" priority="5103" operator="equal">
      <formula>526</formula>
    </cfRule>
    <cfRule type="cellIs" dxfId="4780" priority="5104" operator="equal">
      <formula>8210</formula>
    </cfRule>
    <cfRule type="cellIs" dxfId="4779" priority="5105" operator="equal">
      <formula>7210</formula>
    </cfRule>
    <cfRule type="cellIs" dxfId="4778" priority="5106" operator="equal">
      <formula>4910</formula>
    </cfRule>
    <cfRule type="cellIs" dxfId="4777" priority="5107" operator="equal">
      <formula>6210</formula>
    </cfRule>
    <cfRule type="cellIs" dxfId="4776" priority="5108" operator="equal">
      <formula>5410</formula>
    </cfRule>
    <cfRule type="cellIs" dxfId="4775" priority="5109" operator="equal">
      <formula>3210</formula>
    </cfRule>
    <cfRule type="cellIs" dxfId="4774" priority="5110" operator="equal">
      <formula>111</formula>
    </cfRule>
  </conditionalFormatting>
  <conditionalFormatting sqref="N434:N438">
    <cfRule type="cellIs" dxfId="4773" priority="5089" operator="between">
      <formula>121</formula>
      <formula>129</formula>
    </cfRule>
    <cfRule type="cellIs" dxfId="4772" priority="5090" operator="equal">
      <formula>527</formula>
    </cfRule>
    <cfRule type="cellIs" dxfId="4771" priority="5091" operator="equal">
      <formula>5212</formula>
    </cfRule>
    <cfRule type="cellIs" dxfId="4770" priority="5092" operator="equal">
      <formula>526</formula>
    </cfRule>
    <cfRule type="cellIs" dxfId="4769" priority="5093" operator="equal">
      <formula>8210</formula>
    </cfRule>
    <cfRule type="cellIs" dxfId="4768" priority="5094" operator="equal">
      <formula>7210</formula>
    </cfRule>
    <cfRule type="cellIs" dxfId="4767" priority="5095" operator="equal">
      <formula>4910</formula>
    </cfRule>
    <cfRule type="cellIs" dxfId="4766" priority="5096" operator="equal">
      <formula>6210</formula>
    </cfRule>
    <cfRule type="cellIs" dxfId="4765" priority="5097" operator="equal">
      <formula>5410</formula>
    </cfRule>
    <cfRule type="cellIs" dxfId="4764" priority="5098" operator="equal">
      <formula>3210</formula>
    </cfRule>
    <cfRule type="cellIs" dxfId="4763" priority="5099" operator="equal">
      <formula>111</formula>
    </cfRule>
  </conditionalFormatting>
  <conditionalFormatting sqref="N457:N461">
    <cfRule type="cellIs" dxfId="4762" priority="5078" operator="between">
      <formula>121</formula>
      <formula>129</formula>
    </cfRule>
    <cfRule type="cellIs" dxfId="4761" priority="5079" operator="equal">
      <formula>527</formula>
    </cfRule>
    <cfRule type="cellIs" dxfId="4760" priority="5080" operator="equal">
      <formula>5212</formula>
    </cfRule>
    <cfRule type="cellIs" dxfId="4759" priority="5081" operator="equal">
      <formula>526</formula>
    </cfRule>
    <cfRule type="cellIs" dxfId="4758" priority="5082" operator="equal">
      <formula>8210</formula>
    </cfRule>
    <cfRule type="cellIs" dxfId="4757" priority="5083" operator="equal">
      <formula>7210</formula>
    </cfRule>
    <cfRule type="cellIs" dxfId="4756" priority="5084" operator="equal">
      <formula>4910</formula>
    </cfRule>
    <cfRule type="cellIs" dxfId="4755" priority="5085" operator="equal">
      <formula>6210</formula>
    </cfRule>
    <cfRule type="cellIs" dxfId="4754" priority="5086" operator="equal">
      <formula>5410</formula>
    </cfRule>
    <cfRule type="cellIs" dxfId="4753" priority="5087" operator="equal">
      <formula>3210</formula>
    </cfRule>
    <cfRule type="cellIs" dxfId="4752" priority="5088" operator="equal">
      <formula>111</formula>
    </cfRule>
  </conditionalFormatting>
  <conditionalFormatting sqref="N463:N467">
    <cfRule type="cellIs" dxfId="4751" priority="5067" operator="between">
      <formula>121</formula>
      <formula>129</formula>
    </cfRule>
    <cfRule type="cellIs" dxfId="4750" priority="5068" operator="equal">
      <formula>527</formula>
    </cfRule>
    <cfRule type="cellIs" dxfId="4749" priority="5069" operator="equal">
      <formula>5212</formula>
    </cfRule>
    <cfRule type="cellIs" dxfId="4748" priority="5070" operator="equal">
      <formula>526</formula>
    </cfRule>
    <cfRule type="cellIs" dxfId="4747" priority="5071" operator="equal">
      <formula>8210</formula>
    </cfRule>
    <cfRule type="cellIs" dxfId="4746" priority="5072" operator="equal">
      <formula>7210</formula>
    </cfRule>
    <cfRule type="cellIs" dxfId="4745" priority="5073" operator="equal">
      <formula>4910</formula>
    </cfRule>
    <cfRule type="cellIs" dxfId="4744" priority="5074" operator="equal">
      <formula>6210</formula>
    </cfRule>
    <cfRule type="cellIs" dxfId="4743" priority="5075" operator="equal">
      <formula>5410</formula>
    </cfRule>
    <cfRule type="cellIs" dxfId="4742" priority="5076" operator="equal">
      <formula>3210</formula>
    </cfRule>
    <cfRule type="cellIs" dxfId="4741" priority="5077" operator="equal">
      <formula>111</formula>
    </cfRule>
  </conditionalFormatting>
  <conditionalFormatting sqref="N471:N475">
    <cfRule type="cellIs" dxfId="4740" priority="5056" operator="between">
      <formula>121</formula>
      <formula>129</formula>
    </cfRule>
    <cfRule type="cellIs" dxfId="4739" priority="5057" operator="equal">
      <formula>527</formula>
    </cfRule>
    <cfRule type="cellIs" dxfId="4738" priority="5058" operator="equal">
      <formula>5212</formula>
    </cfRule>
    <cfRule type="cellIs" dxfId="4737" priority="5059" operator="equal">
      <formula>526</formula>
    </cfRule>
    <cfRule type="cellIs" dxfId="4736" priority="5060" operator="equal">
      <formula>8210</formula>
    </cfRule>
    <cfRule type="cellIs" dxfId="4735" priority="5061" operator="equal">
      <formula>7210</formula>
    </cfRule>
    <cfRule type="cellIs" dxfId="4734" priority="5062" operator="equal">
      <formula>4910</formula>
    </cfRule>
    <cfRule type="cellIs" dxfId="4733" priority="5063" operator="equal">
      <formula>6210</formula>
    </cfRule>
    <cfRule type="cellIs" dxfId="4732" priority="5064" operator="equal">
      <formula>5410</formula>
    </cfRule>
    <cfRule type="cellIs" dxfId="4731" priority="5065" operator="equal">
      <formula>3210</formula>
    </cfRule>
    <cfRule type="cellIs" dxfId="4730" priority="5066" operator="equal">
      <formula>111</formula>
    </cfRule>
  </conditionalFormatting>
  <conditionalFormatting sqref="N480:N484">
    <cfRule type="cellIs" dxfId="4729" priority="5045" operator="between">
      <formula>121</formula>
      <formula>129</formula>
    </cfRule>
    <cfRule type="cellIs" dxfId="4728" priority="5046" operator="equal">
      <formula>527</formula>
    </cfRule>
    <cfRule type="cellIs" dxfId="4727" priority="5047" operator="equal">
      <formula>5212</formula>
    </cfRule>
    <cfRule type="cellIs" dxfId="4726" priority="5048" operator="equal">
      <formula>526</formula>
    </cfRule>
    <cfRule type="cellIs" dxfId="4725" priority="5049" operator="equal">
      <formula>8210</formula>
    </cfRule>
    <cfRule type="cellIs" dxfId="4724" priority="5050" operator="equal">
      <formula>7210</formula>
    </cfRule>
    <cfRule type="cellIs" dxfId="4723" priority="5051" operator="equal">
      <formula>4910</formula>
    </cfRule>
    <cfRule type="cellIs" dxfId="4722" priority="5052" operator="equal">
      <formula>6210</formula>
    </cfRule>
    <cfRule type="cellIs" dxfId="4721" priority="5053" operator="equal">
      <formula>5410</formula>
    </cfRule>
    <cfRule type="cellIs" dxfId="4720" priority="5054" operator="equal">
      <formula>3210</formula>
    </cfRule>
    <cfRule type="cellIs" dxfId="4719" priority="5055" operator="equal">
      <formula>111</formula>
    </cfRule>
  </conditionalFormatting>
  <conditionalFormatting sqref="N494:N498">
    <cfRule type="cellIs" dxfId="4718" priority="5034" operator="between">
      <formula>121</formula>
      <formula>129</formula>
    </cfRule>
    <cfRule type="cellIs" dxfId="4717" priority="5035" operator="equal">
      <formula>527</formula>
    </cfRule>
    <cfRule type="cellIs" dxfId="4716" priority="5036" operator="equal">
      <formula>5212</formula>
    </cfRule>
    <cfRule type="cellIs" dxfId="4715" priority="5037" operator="equal">
      <formula>526</formula>
    </cfRule>
    <cfRule type="cellIs" dxfId="4714" priority="5038" operator="equal">
      <formula>8210</formula>
    </cfRule>
    <cfRule type="cellIs" dxfId="4713" priority="5039" operator="equal">
      <formula>7210</formula>
    </cfRule>
    <cfRule type="cellIs" dxfId="4712" priority="5040" operator="equal">
      <formula>4910</formula>
    </cfRule>
    <cfRule type="cellIs" dxfId="4711" priority="5041" operator="equal">
      <formula>6210</formula>
    </cfRule>
    <cfRule type="cellIs" dxfId="4710" priority="5042" operator="equal">
      <formula>5410</formula>
    </cfRule>
    <cfRule type="cellIs" dxfId="4709" priority="5043" operator="equal">
      <formula>3210</formula>
    </cfRule>
    <cfRule type="cellIs" dxfId="4708" priority="5044" operator="equal">
      <formula>111</formula>
    </cfRule>
  </conditionalFormatting>
  <conditionalFormatting sqref="N501:N505">
    <cfRule type="cellIs" dxfId="4707" priority="5023" operator="between">
      <formula>121</formula>
      <formula>129</formula>
    </cfRule>
    <cfRule type="cellIs" dxfId="4706" priority="5024" operator="equal">
      <formula>527</formula>
    </cfRule>
    <cfRule type="cellIs" dxfId="4705" priority="5025" operator="equal">
      <formula>5212</formula>
    </cfRule>
    <cfRule type="cellIs" dxfId="4704" priority="5026" operator="equal">
      <formula>526</formula>
    </cfRule>
    <cfRule type="cellIs" dxfId="4703" priority="5027" operator="equal">
      <formula>8210</formula>
    </cfRule>
    <cfRule type="cellIs" dxfId="4702" priority="5028" operator="equal">
      <formula>7210</formula>
    </cfRule>
    <cfRule type="cellIs" dxfId="4701" priority="5029" operator="equal">
      <formula>4910</formula>
    </cfRule>
    <cfRule type="cellIs" dxfId="4700" priority="5030" operator="equal">
      <formula>6210</formula>
    </cfRule>
    <cfRule type="cellIs" dxfId="4699" priority="5031" operator="equal">
      <formula>5410</formula>
    </cfRule>
    <cfRule type="cellIs" dxfId="4698" priority="5032" operator="equal">
      <formula>3210</formula>
    </cfRule>
    <cfRule type="cellIs" dxfId="4697" priority="5033" operator="equal">
      <formula>111</formula>
    </cfRule>
  </conditionalFormatting>
  <conditionalFormatting sqref="N507:N511">
    <cfRule type="cellIs" dxfId="4696" priority="5012" operator="between">
      <formula>121</formula>
      <formula>129</formula>
    </cfRule>
    <cfRule type="cellIs" dxfId="4695" priority="5013" operator="equal">
      <formula>527</formula>
    </cfRule>
    <cfRule type="cellIs" dxfId="4694" priority="5014" operator="equal">
      <formula>5212</formula>
    </cfRule>
    <cfRule type="cellIs" dxfId="4693" priority="5015" operator="equal">
      <formula>526</formula>
    </cfRule>
    <cfRule type="cellIs" dxfId="4692" priority="5016" operator="equal">
      <formula>8210</formula>
    </cfRule>
    <cfRule type="cellIs" dxfId="4691" priority="5017" operator="equal">
      <formula>7210</formula>
    </cfRule>
    <cfRule type="cellIs" dxfId="4690" priority="5018" operator="equal">
      <formula>4910</formula>
    </cfRule>
    <cfRule type="cellIs" dxfId="4689" priority="5019" operator="equal">
      <formula>6210</formula>
    </cfRule>
    <cfRule type="cellIs" dxfId="4688" priority="5020" operator="equal">
      <formula>5410</formula>
    </cfRule>
    <cfRule type="cellIs" dxfId="4687" priority="5021" operator="equal">
      <formula>3210</formula>
    </cfRule>
    <cfRule type="cellIs" dxfId="4686" priority="5022" operator="equal">
      <formula>111</formula>
    </cfRule>
  </conditionalFormatting>
  <conditionalFormatting sqref="N513:N517">
    <cfRule type="cellIs" dxfId="4685" priority="5001" operator="between">
      <formula>121</formula>
      <formula>129</formula>
    </cfRule>
    <cfRule type="cellIs" dxfId="4684" priority="5002" operator="equal">
      <formula>527</formula>
    </cfRule>
    <cfRule type="cellIs" dxfId="4683" priority="5003" operator="equal">
      <formula>5212</formula>
    </cfRule>
    <cfRule type="cellIs" dxfId="4682" priority="5004" operator="equal">
      <formula>526</formula>
    </cfRule>
    <cfRule type="cellIs" dxfId="4681" priority="5005" operator="equal">
      <formula>8210</formula>
    </cfRule>
    <cfRule type="cellIs" dxfId="4680" priority="5006" operator="equal">
      <formula>7210</formula>
    </cfRule>
    <cfRule type="cellIs" dxfId="4679" priority="5007" operator="equal">
      <formula>4910</formula>
    </cfRule>
    <cfRule type="cellIs" dxfId="4678" priority="5008" operator="equal">
      <formula>6210</formula>
    </cfRule>
    <cfRule type="cellIs" dxfId="4677" priority="5009" operator="equal">
      <formula>5410</formula>
    </cfRule>
    <cfRule type="cellIs" dxfId="4676" priority="5010" operator="equal">
      <formula>3210</formula>
    </cfRule>
    <cfRule type="cellIs" dxfId="4675" priority="5011" operator="equal">
      <formula>111</formula>
    </cfRule>
  </conditionalFormatting>
  <conditionalFormatting sqref="N519:N523">
    <cfRule type="cellIs" dxfId="4674" priority="4990" operator="between">
      <formula>121</formula>
      <formula>129</formula>
    </cfRule>
    <cfRule type="cellIs" dxfId="4673" priority="4991" operator="equal">
      <formula>527</formula>
    </cfRule>
    <cfRule type="cellIs" dxfId="4672" priority="4992" operator="equal">
      <formula>5212</formula>
    </cfRule>
    <cfRule type="cellIs" dxfId="4671" priority="4993" operator="equal">
      <formula>526</formula>
    </cfRule>
    <cfRule type="cellIs" dxfId="4670" priority="4994" operator="equal">
      <formula>8210</formula>
    </cfRule>
    <cfRule type="cellIs" dxfId="4669" priority="4995" operator="equal">
      <formula>7210</formula>
    </cfRule>
    <cfRule type="cellIs" dxfId="4668" priority="4996" operator="equal">
      <formula>4910</formula>
    </cfRule>
    <cfRule type="cellIs" dxfId="4667" priority="4997" operator="equal">
      <formula>6210</formula>
    </cfRule>
    <cfRule type="cellIs" dxfId="4666" priority="4998" operator="equal">
      <formula>5410</formula>
    </cfRule>
    <cfRule type="cellIs" dxfId="4665" priority="4999" operator="equal">
      <formula>3210</formula>
    </cfRule>
    <cfRule type="cellIs" dxfId="4664" priority="5000" operator="equal">
      <formula>111</formula>
    </cfRule>
  </conditionalFormatting>
  <conditionalFormatting sqref="N525:N529">
    <cfRule type="cellIs" dxfId="4663" priority="4979" operator="between">
      <formula>121</formula>
      <formula>129</formula>
    </cfRule>
    <cfRule type="cellIs" dxfId="4662" priority="4980" operator="equal">
      <formula>527</formula>
    </cfRule>
    <cfRule type="cellIs" dxfId="4661" priority="4981" operator="equal">
      <formula>5212</formula>
    </cfRule>
    <cfRule type="cellIs" dxfId="4660" priority="4982" operator="equal">
      <formula>526</formula>
    </cfRule>
    <cfRule type="cellIs" dxfId="4659" priority="4983" operator="equal">
      <formula>8210</formula>
    </cfRule>
    <cfRule type="cellIs" dxfId="4658" priority="4984" operator="equal">
      <formula>7210</formula>
    </cfRule>
    <cfRule type="cellIs" dxfId="4657" priority="4985" operator="equal">
      <formula>4910</formula>
    </cfRule>
    <cfRule type="cellIs" dxfId="4656" priority="4986" operator="equal">
      <formula>6210</formula>
    </cfRule>
    <cfRule type="cellIs" dxfId="4655" priority="4987" operator="equal">
      <formula>5410</formula>
    </cfRule>
    <cfRule type="cellIs" dxfId="4654" priority="4988" operator="equal">
      <formula>3210</formula>
    </cfRule>
    <cfRule type="cellIs" dxfId="4653" priority="4989" operator="equal">
      <formula>111</formula>
    </cfRule>
  </conditionalFormatting>
  <conditionalFormatting sqref="N531:N535">
    <cfRule type="cellIs" dxfId="4652" priority="4968" operator="between">
      <formula>121</formula>
      <formula>129</formula>
    </cfRule>
    <cfRule type="cellIs" dxfId="4651" priority="4969" operator="equal">
      <formula>527</formula>
    </cfRule>
    <cfRule type="cellIs" dxfId="4650" priority="4970" operator="equal">
      <formula>5212</formula>
    </cfRule>
    <cfRule type="cellIs" dxfId="4649" priority="4971" operator="equal">
      <formula>526</formula>
    </cfRule>
    <cfRule type="cellIs" dxfId="4648" priority="4972" operator="equal">
      <formula>8210</formula>
    </cfRule>
    <cfRule type="cellIs" dxfId="4647" priority="4973" operator="equal">
      <formula>7210</formula>
    </cfRule>
    <cfRule type="cellIs" dxfId="4646" priority="4974" operator="equal">
      <formula>4910</formula>
    </cfRule>
    <cfRule type="cellIs" dxfId="4645" priority="4975" operator="equal">
      <formula>6210</formula>
    </cfRule>
    <cfRule type="cellIs" dxfId="4644" priority="4976" operator="equal">
      <formula>5410</formula>
    </cfRule>
    <cfRule type="cellIs" dxfId="4643" priority="4977" operator="equal">
      <formula>3210</formula>
    </cfRule>
    <cfRule type="cellIs" dxfId="4642" priority="4978" operator="equal">
      <formula>111</formula>
    </cfRule>
  </conditionalFormatting>
  <conditionalFormatting sqref="N537:N541">
    <cfRule type="cellIs" dxfId="4641" priority="4957" operator="between">
      <formula>121</formula>
      <formula>129</formula>
    </cfRule>
    <cfRule type="cellIs" dxfId="4640" priority="4958" operator="equal">
      <formula>527</formula>
    </cfRule>
    <cfRule type="cellIs" dxfId="4639" priority="4959" operator="equal">
      <formula>5212</formula>
    </cfRule>
    <cfRule type="cellIs" dxfId="4638" priority="4960" operator="equal">
      <formula>526</formula>
    </cfRule>
    <cfRule type="cellIs" dxfId="4637" priority="4961" operator="equal">
      <formula>8210</formula>
    </cfRule>
    <cfRule type="cellIs" dxfId="4636" priority="4962" operator="equal">
      <formula>7210</formula>
    </cfRule>
    <cfRule type="cellIs" dxfId="4635" priority="4963" operator="equal">
      <formula>4910</formula>
    </cfRule>
    <cfRule type="cellIs" dxfId="4634" priority="4964" operator="equal">
      <formula>6210</formula>
    </cfRule>
    <cfRule type="cellIs" dxfId="4633" priority="4965" operator="equal">
      <formula>5410</formula>
    </cfRule>
    <cfRule type="cellIs" dxfId="4632" priority="4966" operator="equal">
      <formula>3210</formula>
    </cfRule>
    <cfRule type="cellIs" dxfId="4631" priority="4967" operator="equal">
      <formula>111</formula>
    </cfRule>
  </conditionalFormatting>
  <conditionalFormatting sqref="N544:N548">
    <cfRule type="cellIs" dxfId="4630" priority="4946" operator="between">
      <formula>121</formula>
      <formula>129</formula>
    </cfRule>
    <cfRule type="cellIs" dxfId="4629" priority="4947" operator="equal">
      <formula>527</formula>
    </cfRule>
    <cfRule type="cellIs" dxfId="4628" priority="4948" operator="equal">
      <formula>5212</formula>
    </cfRule>
    <cfRule type="cellIs" dxfId="4627" priority="4949" operator="equal">
      <formula>526</formula>
    </cfRule>
    <cfRule type="cellIs" dxfId="4626" priority="4950" operator="equal">
      <formula>8210</formula>
    </cfRule>
    <cfRule type="cellIs" dxfId="4625" priority="4951" operator="equal">
      <formula>7210</formula>
    </cfRule>
    <cfRule type="cellIs" dxfId="4624" priority="4952" operator="equal">
      <formula>4910</formula>
    </cfRule>
    <cfRule type="cellIs" dxfId="4623" priority="4953" operator="equal">
      <formula>6210</formula>
    </cfRule>
    <cfRule type="cellIs" dxfId="4622" priority="4954" operator="equal">
      <formula>5410</formula>
    </cfRule>
    <cfRule type="cellIs" dxfId="4621" priority="4955" operator="equal">
      <formula>3210</formula>
    </cfRule>
    <cfRule type="cellIs" dxfId="4620" priority="4956" operator="equal">
      <formula>111</formula>
    </cfRule>
  </conditionalFormatting>
  <conditionalFormatting sqref="N551:N555">
    <cfRule type="cellIs" dxfId="4619" priority="4935" operator="between">
      <formula>121</formula>
      <formula>129</formula>
    </cfRule>
    <cfRule type="cellIs" dxfId="4618" priority="4936" operator="equal">
      <formula>527</formula>
    </cfRule>
    <cfRule type="cellIs" dxfId="4617" priority="4937" operator="equal">
      <formula>5212</formula>
    </cfRule>
    <cfRule type="cellIs" dxfId="4616" priority="4938" operator="equal">
      <formula>526</formula>
    </cfRule>
    <cfRule type="cellIs" dxfId="4615" priority="4939" operator="equal">
      <formula>8210</formula>
    </cfRule>
    <cfRule type="cellIs" dxfId="4614" priority="4940" operator="equal">
      <formula>7210</formula>
    </cfRule>
    <cfRule type="cellIs" dxfId="4613" priority="4941" operator="equal">
      <formula>4910</formula>
    </cfRule>
    <cfRule type="cellIs" dxfId="4612" priority="4942" operator="equal">
      <formula>6210</formula>
    </cfRule>
    <cfRule type="cellIs" dxfId="4611" priority="4943" operator="equal">
      <formula>5410</formula>
    </cfRule>
    <cfRule type="cellIs" dxfId="4610" priority="4944" operator="equal">
      <formula>3210</formula>
    </cfRule>
    <cfRule type="cellIs" dxfId="4609" priority="4945" operator="equal">
      <formula>111</formula>
    </cfRule>
  </conditionalFormatting>
  <conditionalFormatting sqref="N557:N561">
    <cfRule type="cellIs" dxfId="4608" priority="4924" operator="between">
      <formula>121</formula>
      <formula>129</formula>
    </cfRule>
    <cfRule type="cellIs" dxfId="4607" priority="4925" operator="equal">
      <formula>527</formula>
    </cfRule>
    <cfRule type="cellIs" dxfId="4606" priority="4926" operator="equal">
      <formula>5212</formula>
    </cfRule>
    <cfRule type="cellIs" dxfId="4605" priority="4927" operator="equal">
      <formula>526</formula>
    </cfRule>
    <cfRule type="cellIs" dxfId="4604" priority="4928" operator="equal">
      <formula>8210</formula>
    </cfRule>
    <cfRule type="cellIs" dxfId="4603" priority="4929" operator="equal">
      <formula>7210</formula>
    </cfRule>
    <cfRule type="cellIs" dxfId="4602" priority="4930" operator="equal">
      <formula>4910</formula>
    </cfRule>
    <cfRule type="cellIs" dxfId="4601" priority="4931" operator="equal">
      <formula>6210</formula>
    </cfRule>
    <cfRule type="cellIs" dxfId="4600" priority="4932" operator="equal">
      <formula>5410</formula>
    </cfRule>
    <cfRule type="cellIs" dxfId="4599" priority="4933" operator="equal">
      <formula>3210</formula>
    </cfRule>
    <cfRule type="cellIs" dxfId="4598" priority="4934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97" priority="4913" operator="between">
      <formula>121</formula>
      <formula>129</formula>
    </cfRule>
    <cfRule type="cellIs" dxfId="4596" priority="4914" operator="equal">
      <formula>527</formula>
    </cfRule>
    <cfRule type="cellIs" dxfId="4595" priority="4915" operator="equal">
      <formula>5212</formula>
    </cfRule>
    <cfRule type="cellIs" dxfId="4594" priority="4916" operator="equal">
      <formula>526</formula>
    </cfRule>
    <cfRule type="cellIs" dxfId="4593" priority="4917" operator="equal">
      <formula>8210</formula>
    </cfRule>
    <cfRule type="cellIs" dxfId="4592" priority="4918" operator="equal">
      <formula>7210</formula>
    </cfRule>
    <cfRule type="cellIs" dxfId="4591" priority="4919" operator="equal">
      <formula>4910</formula>
    </cfRule>
    <cfRule type="cellIs" dxfId="4590" priority="4920" operator="equal">
      <formula>6210</formula>
    </cfRule>
    <cfRule type="cellIs" dxfId="4589" priority="4921" operator="equal">
      <formula>5410</formula>
    </cfRule>
    <cfRule type="cellIs" dxfId="4588" priority="4922" operator="equal">
      <formula>3210</formula>
    </cfRule>
    <cfRule type="cellIs" dxfId="4587" priority="4923" operator="equal">
      <formula>111</formula>
    </cfRule>
  </conditionalFormatting>
  <conditionalFormatting sqref="N581:N585">
    <cfRule type="cellIs" dxfId="4586" priority="4902" operator="between">
      <formula>121</formula>
      <formula>129</formula>
    </cfRule>
    <cfRule type="cellIs" dxfId="4585" priority="4903" operator="equal">
      <formula>527</formula>
    </cfRule>
    <cfRule type="cellIs" dxfId="4584" priority="4904" operator="equal">
      <formula>5212</formula>
    </cfRule>
    <cfRule type="cellIs" dxfId="4583" priority="4905" operator="equal">
      <formula>526</formula>
    </cfRule>
    <cfRule type="cellIs" dxfId="4582" priority="4906" operator="equal">
      <formula>8210</formula>
    </cfRule>
    <cfRule type="cellIs" dxfId="4581" priority="4907" operator="equal">
      <formula>7210</formula>
    </cfRule>
    <cfRule type="cellIs" dxfId="4580" priority="4908" operator="equal">
      <formula>4910</formula>
    </cfRule>
    <cfRule type="cellIs" dxfId="4579" priority="4909" operator="equal">
      <formula>6210</formula>
    </cfRule>
    <cfRule type="cellIs" dxfId="4578" priority="4910" operator="equal">
      <formula>5410</formula>
    </cfRule>
    <cfRule type="cellIs" dxfId="4577" priority="4911" operator="equal">
      <formula>3210</formula>
    </cfRule>
    <cfRule type="cellIs" dxfId="4576" priority="4912" operator="equal">
      <formula>111</formula>
    </cfRule>
  </conditionalFormatting>
  <conditionalFormatting sqref="N587:N591">
    <cfRule type="cellIs" dxfId="4575" priority="4891" operator="between">
      <formula>121</formula>
      <formula>129</formula>
    </cfRule>
    <cfRule type="cellIs" dxfId="4574" priority="4892" operator="equal">
      <formula>527</formula>
    </cfRule>
    <cfRule type="cellIs" dxfId="4573" priority="4893" operator="equal">
      <formula>5212</formula>
    </cfRule>
    <cfRule type="cellIs" dxfId="4572" priority="4894" operator="equal">
      <formula>526</formula>
    </cfRule>
    <cfRule type="cellIs" dxfId="4571" priority="4895" operator="equal">
      <formula>8210</formula>
    </cfRule>
    <cfRule type="cellIs" dxfId="4570" priority="4896" operator="equal">
      <formula>7210</formula>
    </cfRule>
    <cfRule type="cellIs" dxfId="4569" priority="4897" operator="equal">
      <formula>4910</formula>
    </cfRule>
    <cfRule type="cellIs" dxfId="4568" priority="4898" operator="equal">
      <formula>6210</formula>
    </cfRule>
    <cfRule type="cellIs" dxfId="4567" priority="4899" operator="equal">
      <formula>5410</formula>
    </cfRule>
    <cfRule type="cellIs" dxfId="4566" priority="4900" operator="equal">
      <formula>3210</formula>
    </cfRule>
    <cfRule type="cellIs" dxfId="4565" priority="4901" operator="equal">
      <formula>111</formula>
    </cfRule>
  </conditionalFormatting>
  <conditionalFormatting sqref="N593:N597">
    <cfRule type="cellIs" dxfId="4564" priority="4880" operator="between">
      <formula>121</formula>
      <formula>129</formula>
    </cfRule>
    <cfRule type="cellIs" dxfId="4563" priority="4881" operator="equal">
      <formula>527</formula>
    </cfRule>
    <cfRule type="cellIs" dxfId="4562" priority="4882" operator="equal">
      <formula>5212</formula>
    </cfRule>
    <cfRule type="cellIs" dxfId="4561" priority="4883" operator="equal">
      <formula>526</formula>
    </cfRule>
    <cfRule type="cellIs" dxfId="4560" priority="4884" operator="equal">
      <formula>8210</formula>
    </cfRule>
    <cfRule type="cellIs" dxfId="4559" priority="4885" operator="equal">
      <formula>7210</formula>
    </cfRule>
    <cfRule type="cellIs" dxfId="4558" priority="4886" operator="equal">
      <formula>4910</formula>
    </cfRule>
    <cfRule type="cellIs" dxfId="4557" priority="4887" operator="equal">
      <formula>6210</formula>
    </cfRule>
    <cfRule type="cellIs" dxfId="4556" priority="4888" operator="equal">
      <formula>5410</formula>
    </cfRule>
    <cfRule type="cellIs" dxfId="4555" priority="4889" operator="equal">
      <formula>3210</formula>
    </cfRule>
    <cfRule type="cellIs" dxfId="4554" priority="4890" operator="equal">
      <formula>111</formula>
    </cfRule>
  </conditionalFormatting>
  <conditionalFormatting sqref="N599:N603">
    <cfRule type="cellIs" dxfId="4553" priority="4869" operator="between">
      <formula>121</formula>
      <formula>129</formula>
    </cfRule>
    <cfRule type="cellIs" dxfId="4552" priority="4870" operator="equal">
      <formula>527</formula>
    </cfRule>
    <cfRule type="cellIs" dxfId="4551" priority="4871" operator="equal">
      <formula>5212</formula>
    </cfRule>
    <cfRule type="cellIs" dxfId="4550" priority="4872" operator="equal">
      <formula>526</formula>
    </cfRule>
    <cfRule type="cellIs" dxfId="4549" priority="4873" operator="equal">
      <formula>8210</formula>
    </cfRule>
    <cfRule type="cellIs" dxfId="4548" priority="4874" operator="equal">
      <formula>7210</formula>
    </cfRule>
    <cfRule type="cellIs" dxfId="4547" priority="4875" operator="equal">
      <formula>4910</formula>
    </cfRule>
    <cfRule type="cellIs" dxfId="4546" priority="4876" operator="equal">
      <formula>6210</formula>
    </cfRule>
    <cfRule type="cellIs" dxfId="4545" priority="4877" operator="equal">
      <formula>5410</formula>
    </cfRule>
    <cfRule type="cellIs" dxfId="4544" priority="4878" operator="equal">
      <formula>3210</formula>
    </cfRule>
    <cfRule type="cellIs" dxfId="4543" priority="4879" operator="equal">
      <formula>111</formula>
    </cfRule>
  </conditionalFormatting>
  <conditionalFormatting sqref="N606:N610">
    <cfRule type="cellIs" dxfId="4542" priority="4858" operator="between">
      <formula>121</formula>
      <formula>129</formula>
    </cfRule>
    <cfRule type="cellIs" dxfId="4541" priority="4859" operator="equal">
      <formula>527</formula>
    </cfRule>
    <cfRule type="cellIs" dxfId="4540" priority="4860" operator="equal">
      <formula>5212</formula>
    </cfRule>
    <cfRule type="cellIs" dxfId="4539" priority="4861" operator="equal">
      <formula>526</formula>
    </cfRule>
    <cfRule type="cellIs" dxfId="4538" priority="4862" operator="equal">
      <formula>8210</formula>
    </cfRule>
    <cfRule type="cellIs" dxfId="4537" priority="4863" operator="equal">
      <formula>7210</formula>
    </cfRule>
    <cfRule type="cellIs" dxfId="4536" priority="4864" operator="equal">
      <formula>4910</formula>
    </cfRule>
    <cfRule type="cellIs" dxfId="4535" priority="4865" operator="equal">
      <formula>6210</formula>
    </cfRule>
    <cfRule type="cellIs" dxfId="4534" priority="4866" operator="equal">
      <formula>5410</formula>
    </cfRule>
    <cfRule type="cellIs" dxfId="4533" priority="4867" operator="equal">
      <formula>3210</formula>
    </cfRule>
    <cfRule type="cellIs" dxfId="4532" priority="4868" operator="equal">
      <formula>111</formula>
    </cfRule>
  </conditionalFormatting>
  <conditionalFormatting sqref="N613:N617">
    <cfRule type="cellIs" dxfId="4531" priority="4847" operator="between">
      <formula>121</formula>
      <formula>129</formula>
    </cfRule>
    <cfRule type="cellIs" dxfId="4530" priority="4848" operator="equal">
      <formula>527</formula>
    </cfRule>
    <cfRule type="cellIs" dxfId="4529" priority="4849" operator="equal">
      <formula>5212</formula>
    </cfRule>
    <cfRule type="cellIs" dxfId="4528" priority="4850" operator="equal">
      <formula>526</formula>
    </cfRule>
    <cfRule type="cellIs" dxfId="4527" priority="4851" operator="equal">
      <formula>8210</formula>
    </cfRule>
    <cfRule type="cellIs" dxfId="4526" priority="4852" operator="equal">
      <formula>7210</formula>
    </cfRule>
    <cfRule type="cellIs" dxfId="4525" priority="4853" operator="equal">
      <formula>4910</formula>
    </cfRule>
    <cfRule type="cellIs" dxfId="4524" priority="4854" operator="equal">
      <formula>6210</formula>
    </cfRule>
    <cfRule type="cellIs" dxfId="4523" priority="4855" operator="equal">
      <formula>5410</formula>
    </cfRule>
    <cfRule type="cellIs" dxfId="4522" priority="4856" operator="equal">
      <formula>3210</formula>
    </cfRule>
    <cfRule type="cellIs" dxfId="4521" priority="4857" operator="equal">
      <formula>111</formula>
    </cfRule>
  </conditionalFormatting>
  <conditionalFormatting sqref="N619:N623">
    <cfRule type="cellIs" dxfId="4520" priority="4836" operator="between">
      <formula>121</formula>
      <formula>129</formula>
    </cfRule>
    <cfRule type="cellIs" dxfId="4519" priority="4837" operator="equal">
      <formula>527</formula>
    </cfRule>
    <cfRule type="cellIs" dxfId="4518" priority="4838" operator="equal">
      <formula>5212</formula>
    </cfRule>
    <cfRule type="cellIs" dxfId="4517" priority="4839" operator="equal">
      <formula>526</formula>
    </cfRule>
    <cfRule type="cellIs" dxfId="4516" priority="4840" operator="equal">
      <formula>8210</formula>
    </cfRule>
    <cfRule type="cellIs" dxfId="4515" priority="4841" operator="equal">
      <formula>7210</formula>
    </cfRule>
    <cfRule type="cellIs" dxfId="4514" priority="4842" operator="equal">
      <formula>4910</formula>
    </cfRule>
    <cfRule type="cellIs" dxfId="4513" priority="4843" operator="equal">
      <formula>6210</formula>
    </cfRule>
    <cfRule type="cellIs" dxfId="4512" priority="4844" operator="equal">
      <formula>5410</formula>
    </cfRule>
    <cfRule type="cellIs" dxfId="4511" priority="4845" operator="equal">
      <formula>3210</formula>
    </cfRule>
    <cfRule type="cellIs" dxfId="4510" priority="4846" operator="equal">
      <formula>111</formula>
    </cfRule>
  </conditionalFormatting>
  <conditionalFormatting sqref="N627:N631">
    <cfRule type="cellIs" dxfId="4509" priority="4825" operator="between">
      <formula>121</formula>
      <formula>129</formula>
    </cfRule>
    <cfRule type="cellIs" dxfId="4508" priority="4826" operator="equal">
      <formula>527</formula>
    </cfRule>
    <cfRule type="cellIs" dxfId="4507" priority="4827" operator="equal">
      <formula>5212</formula>
    </cfRule>
    <cfRule type="cellIs" dxfId="4506" priority="4828" operator="equal">
      <formula>526</formula>
    </cfRule>
    <cfRule type="cellIs" dxfId="4505" priority="4829" operator="equal">
      <formula>8210</formula>
    </cfRule>
    <cfRule type="cellIs" dxfId="4504" priority="4830" operator="equal">
      <formula>7210</formula>
    </cfRule>
    <cfRule type="cellIs" dxfId="4503" priority="4831" operator="equal">
      <formula>4910</formula>
    </cfRule>
    <cfRule type="cellIs" dxfId="4502" priority="4832" operator="equal">
      <formula>6210</formula>
    </cfRule>
    <cfRule type="cellIs" dxfId="4501" priority="4833" operator="equal">
      <formula>5410</formula>
    </cfRule>
    <cfRule type="cellIs" dxfId="4500" priority="4834" operator="equal">
      <formula>3210</formula>
    </cfRule>
    <cfRule type="cellIs" dxfId="4499" priority="4835" operator="equal">
      <formula>111</formula>
    </cfRule>
  </conditionalFormatting>
  <conditionalFormatting sqref="N633:N637">
    <cfRule type="cellIs" dxfId="4498" priority="4814" operator="between">
      <formula>121</formula>
      <formula>129</formula>
    </cfRule>
    <cfRule type="cellIs" dxfId="4497" priority="4815" operator="equal">
      <formula>527</formula>
    </cfRule>
    <cfRule type="cellIs" dxfId="4496" priority="4816" operator="equal">
      <formula>5212</formula>
    </cfRule>
    <cfRule type="cellIs" dxfId="4495" priority="4817" operator="equal">
      <formula>526</formula>
    </cfRule>
    <cfRule type="cellIs" dxfId="4494" priority="4818" operator="equal">
      <formula>8210</formula>
    </cfRule>
    <cfRule type="cellIs" dxfId="4493" priority="4819" operator="equal">
      <formula>7210</formula>
    </cfRule>
    <cfRule type="cellIs" dxfId="4492" priority="4820" operator="equal">
      <formula>4910</formula>
    </cfRule>
    <cfRule type="cellIs" dxfId="4491" priority="4821" operator="equal">
      <formula>6210</formula>
    </cfRule>
    <cfRule type="cellIs" dxfId="4490" priority="4822" operator="equal">
      <formula>5410</formula>
    </cfRule>
    <cfRule type="cellIs" dxfId="4489" priority="4823" operator="equal">
      <formula>3210</formula>
    </cfRule>
    <cfRule type="cellIs" dxfId="4488" priority="4824" operator="equal">
      <formula>111</formula>
    </cfRule>
  </conditionalFormatting>
  <conditionalFormatting sqref="N639:N643">
    <cfRule type="cellIs" dxfId="4487" priority="4803" operator="between">
      <formula>121</formula>
      <formula>129</formula>
    </cfRule>
    <cfRule type="cellIs" dxfId="4486" priority="4804" operator="equal">
      <formula>527</formula>
    </cfRule>
    <cfRule type="cellIs" dxfId="4485" priority="4805" operator="equal">
      <formula>5212</formula>
    </cfRule>
    <cfRule type="cellIs" dxfId="4484" priority="4806" operator="equal">
      <formula>526</formula>
    </cfRule>
    <cfRule type="cellIs" dxfId="4483" priority="4807" operator="equal">
      <formula>8210</formula>
    </cfRule>
    <cfRule type="cellIs" dxfId="4482" priority="4808" operator="equal">
      <formula>7210</formula>
    </cfRule>
    <cfRule type="cellIs" dxfId="4481" priority="4809" operator="equal">
      <formula>4910</formula>
    </cfRule>
    <cfRule type="cellIs" dxfId="4480" priority="4810" operator="equal">
      <formula>6210</formula>
    </cfRule>
    <cfRule type="cellIs" dxfId="4479" priority="4811" operator="equal">
      <formula>5410</formula>
    </cfRule>
    <cfRule type="cellIs" dxfId="4478" priority="4812" operator="equal">
      <formula>3210</formula>
    </cfRule>
    <cfRule type="cellIs" dxfId="4477" priority="4813" operator="equal">
      <formula>111</formula>
    </cfRule>
  </conditionalFormatting>
  <conditionalFormatting sqref="N645:N649">
    <cfRule type="cellIs" dxfId="4476" priority="4792" operator="between">
      <formula>121</formula>
      <formula>129</formula>
    </cfRule>
    <cfRule type="cellIs" dxfId="4475" priority="4793" operator="equal">
      <formula>527</formula>
    </cfRule>
    <cfRule type="cellIs" dxfId="4474" priority="4794" operator="equal">
      <formula>5212</formula>
    </cfRule>
    <cfRule type="cellIs" dxfId="4473" priority="4795" operator="equal">
      <formula>526</formula>
    </cfRule>
    <cfRule type="cellIs" dxfId="4472" priority="4796" operator="equal">
      <formula>8210</formula>
    </cfRule>
    <cfRule type="cellIs" dxfId="4471" priority="4797" operator="equal">
      <formula>7210</formula>
    </cfRule>
    <cfRule type="cellIs" dxfId="4470" priority="4798" operator="equal">
      <formula>4910</formula>
    </cfRule>
    <cfRule type="cellIs" dxfId="4469" priority="4799" operator="equal">
      <formula>6210</formula>
    </cfRule>
    <cfRule type="cellIs" dxfId="4468" priority="4800" operator="equal">
      <formula>5410</formula>
    </cfRule>
    <cfRule type="cellIs" dxfId="4467" priority="4801" operator="equal">
      <formula>3210</formula>
    </cfRule>
    <cfRule type="cellIs" dxfId="4466" priority="4802" operator="equal">
      <formula>111</formula>
    </cfRule>
  </conditionalFormatting>
  <conditionalFormatting sqref="N652:N656">
    <cfRule type="cellIs" dxfId="4465" priority="4781" operator="between">
      <formula>121</formula>
      <formula>129</formula>
    </cfRule>
    <cfRule type="cellIs" dxfId="4464" priority="4782" operator="equal">
      <formula>527</formula>
    </cfRule>
    <cfRule type="cellIs" dxfId="4463" priority="4783" operator="equal">
      <formula>5212</formula>
    </cfRule>
    <cfRule type="cellIs" dxfId="4462" priority="4784" operator="equal">
      <formula>526</formula>
    </cfRule>
    <cfRule type="cellIs" dxfId="4461" priority="4785" operator="equal">
      <formula>8210</formula>
    </cfRule>
    <cfRule type="cellIs" dxfId="4460" priority="4786" operator="equal">
      <formula>7210</formula>
    </cfRule>
    <cfRule type="cellIs" dxfId="4459" priority="4787" operator="equal">
      <formula>4910</formula>
    </cfRule>
    <cfRule type="cellIs" dxfId="4458" priority="4788" operator="equal">
      <formula>6210</formula>
    </cfRule>
    <cfRule type="cellIs" dxfId="4457" priority="4789" operator="equal">
      <formula>5410</formula>
    </cfRule>
    <cfRule type="cellIs" dxfId="4456" priority="4790" operator="equal">
      <formula>3210</formula>
    </cfRule>
    <cfRule type="cellIs" dxfId="4455" priority="4791" operator="equal">
      <formula>111</formula>
    </cfRule>
  </conditionalFormatting>
  <conditionalFormatting sqref="N658:N662">
    <cfRule type="cellIs" dxfId="4454" priority="4770" operator="between">
      <formula>121</formula>
      <formula>129</formula>
    </cfRule>
    <cfRule type="cellIs" dxfId="4453" priority="4771" operator="equal">
      <formula>527</formula>
    </cfRule>
    <cfRule type="cellIs" dxfId="4452" priority="4772" operator="equal">
      <formula>5212</formula>
    </cfRule>
    <cfRule type="cellIs" dxfId="4451" priority="4773" operator="equal">
      <formula>526</formula>
    </cfRule>
    <cfRule type="cellIs" dxfId="4450" priority="4774" operator="equal">
      <formula>8210</formula>
    </cfRule>
    <cfRule type="cellIs" dxfId="4449" priority="4775" operator="equal">
      <formula>7210</formula>
    </cfRule>
    <cfRule type="cellIs" dxfId="4448" priority="4776" operator="equal">
      <formula>4910</formula>
    </cfRule>
    <cfRule type="cellIs" dxfId="4447" priority="4777" operator="equal">
      <formula>6210</formula>
    </cfRule>
    <cfRule type="cellIs" dxfId="4446" priority="4778" operator="equal">
      <formula>5410</formula>
    </cfRule>
    <cfRule type="cellIs" dxfId="4445" priority="4779" operator="equal">
      <formula>3210</formula>
    </cfRule>
    <cfRule type="cellIs" dxfId="4444" priority="4780" operator="equal">
      <formula>111</formula>
    </cfRule>
  </conditionalFormatting>
  <conditionalFormatting sqref="N664:N668">
    <cfRule type="cellIs" dxfId="4443" priority="4759" operator="between">
      <formula>121</formula>
      <formula>129</formula>
    </cfRule>
    <cfRule type="cellIs" dxfId="4442" priority="4760" operator="equal">
      <formula>527</formula>
    </cfRule>
    <cfRule type="cellIs" dxfId="4441" priority="4761" operator="equal">
      <formula>5212</formula>
    </cfRule>
    <cfRule type="cellIs" dxfId="4440" priority="4762" operator="equal">
      <formula>526</formula>
    </cfRule>
    <cfRule type="cellIs" dxfId="4439" priority="4763" operator="equal">
      <formula>8210</formula>
    </cfRule>
    <cfRule type="cellIs" dxfId="4438" priority="4764" operator="equal">
      <formula>7210</formula>
    </cfRule>
    <cfRule type="cellIs" dxfId="4437" priority="4765" operator="equal">
      <formula>4910</formula>
    </cfRule>
    <cfRule type="cellIs" dxfId="4436" priority="4766" operator="equal">
      <formula>6210</formula>
    </cfRule>
    <cfRule type="cellIs" dxfId="4435" priority="4767" operator="equal">
      <formula>5410</formula>
    </cfRule>
    <cfRule type="cellIs" dxfId="4434" priority="4768" operator="equal">
      <formula>3210</formula>
    </cfRule>
    <cfRule type="cellIs" dxfId="4433" priority="4769" operator="equal">
      <formula>111</formula>
    </cfRule>
  </conditionalFormatting>
  <conditionalFormatting sqref="N670:N674">
    <cfRule type="cellIs" dxfId="4432" priority="4748" operator="between">
      <formula>121</formula>
      <formula>129</formula>
    </cfRule>
    <cfRule type="cellIs" dxfId="4431" priority="4749" operator="equal">
      <formula>527</formula>
    </cfRule>
    <cfRule type="cellIs" dxfId="4430" priority="4750" operator="equal">
      <formula>5212</formula>
    </cfRule>
    <cfRule type="cellIs" dxfId="4429" priority="4751" operator="equal">
      <formula>526</formula>
    </cfRule>
    <cfRule type="cellIs" dxfId="4428" priority="4752" operator="equal">
      <formula>8210</formula>
    </cfRule>
    <cfRule type="cellIs" dxfId="4427" priority="4753" operator="equal">
      <formula>7210</formula>
    </cfRule>
    <cfRule type="cellIs" dxfId="4426" priority="4754" operator="equal">
      <formula>4910</formula>
    </cfRule>
    <cfRule type="cellIs" dxfId="4425" priority="4755" operator="equal">
      <formula>6210</formula>
    </cfRule>
    <cfRule type="cellIs" dxfId="4424" priority="4756" operator="equal">
      <formula>5410</formula>
    </cfRule>
    <cfRule type="cellIs" dxfId="4423" priority="4757" operator="equal">
      <formula>3210</formula>
    </cfRule>
    <cfRule type="cellIs" dxfId="4422" priority="4758" operator="equal">
      <formula>111</formula>
    </cfRule>
  </conditionalFormatting>
  <conditionalFormatting sqref="N676:N680">
    <cfRule type="cellIs" dxfId="4421" priority="4737" operator="between">
      <formula>121</formula>
      <formula>129</formula>
    </cfRule>
    <cfRule type="cellIs" dxfId="4420" priority="4738" operator="equal">
      <formula>527</formula>
    </cfRule>
    <cfRule type="cellIs" dxfId="4419" priority="4739" operator="equal">
      <formula>5212</formula>
    </cfRule>
    <cfRule type="cellIs" dxfId="4418" priority="4740" operator="equal">
      <formula>526</formula>
    </cfRule>
    <cfRule type="cellIs" dxfId="4417" priority="4741" operator="equal">
      <formula>8210</formula>
    </cfRule>
    <cfRule type="cellIs" dxfId="4416" priority="4742" operator="equal">
      <formula>7210</formula>
    </cfRule>
    <cfRule type="cellIs" dxfId="4415" priority="4743" operator="equal">
      <formula>4910</formula>
    </cfRule>
    <cfRule type="cellIs" dxfId="4414" priority="4744" operator="equal">
      <formula>6210</formula>
    </cfRule>
    <cfRule type="cellIs" dxfId="4413" priority="4745" operator="equal">
      <formula>5410</formula>
    </cfRule>
    <cfRule type="cellIs" dxfId="4412" priority="4746" operator="equal">
      <formula>3210</formula>
    </cfRule>
    <cfRule type="cellIs" dxfId="4411" priority="4747" operator="equal">
      <formula>111</formula>
    </cfRule>
  </conditionalFormatting>
  <conditionalFormatting sqref="N682:N686">
    <cfRule type="cellIs" dxfId="4410" priority="4726" operator="between">
      <formula>121</formula>
      <formula>129</formula>
    </cfRule>
    <cfRule type="cellIs" dxfId="4409" priority="4727" operator="equal">
      <formula>527</formula>
    </cfRule>
    <cfRule type="cellIs" dxfId="4408" priority="4728" operator="equal">
      <formula>5212</formula>
    </cfRule>
    <cfRule type="cellIs" dxfId="4407" priority="4729" operator="equal">
      <formula>526</formula>
    </cfRule>
    <cfRule type="cellIs" dxfId="4406" priority="4730" operator="equal">
      <formula>8210</formula>
    </cfRule>
    <cfRule type="cellIs" dxfId="4405" priority="4731" operator="equal">
      <formula>7210</formula>
    </cfRule>
    <cfRule type="cellIs" dxfId="4404" priority="4732" operator="equal">
      <formula>4910</formula>
    </cfRule>
    <cfRule type="cellIs" dxfId="4403" priority="4733" operator="equal">
      <formula>6210</formula>
    </cfRule>
    <cfRule type="cellIs" dxfId="4402" priority="4734" operator="equal">
      <formula>5410</formula>
    </cfRule>
    <cfRule type="cellIs" dxfId="4401" priority="4735" operator="equal">
      <formula>3210</formula>
    </cfRule>
    <cfRule type="cellIs" dxfId="4400" priority="4736" operator="equal">
      <formula>111</formula>
    </cfRule>
  </conditionalFormatting>
  <conditionalFormatting sqref="N689:N693">
    <cfRule type="cellIs" dxfId="4399" priority="4715" operator="between">
      <formula>121</formula>
      <formula>129</formula>
    </cfRule>
    <cfRule type="cellIs" dxfId="4398" priority="4716" operator="equal">
      <formula>527</formula>
    </cfRule>
    <cfRule type="cellIs" dxfId="4397" priority="4717" operator="equal">
      <formula>5212</formula>
    </cfRule>
    <cfRule type="cellIs" dxfId="4396" priority="4718" operator="equal">
      <formula>526</formula>
    </cfRule>
    <cfRule type="cellIs" dxfId="4395" priority="4719" operator="equal">
      <formula>8210</formula>
    </cfRule>
    <cfRule type="cellIs" dxfId="4394" priority="4720" operator="equal">
      <formula>7210</formula>
    </cfRule>
    <cfRule type="cellIs" dxfId="4393" priority="4721" operator="equal">
      <formula>4910</formula>
    </cfRule>
    <cfRule type="cellIs" dxfId="4392" priority="4722" operator="equal">
      <formula>6210</formula>
    </cfRule>
    <cfRule type="cellIs" dxfId="4391" priority="4723" operator="equal">
      <formula>5410</formula>
    </cfRule>
    <cfRule type="cellIs" dxfId="4390" priority="4724" operator="equal">
      <formula>3210</formula>
    </cfRule>
    <cfRule type="cellIs" dxfId="4389" priority="4725" operator="equal">
      <formula>111</formula>
    </cfRule>
  </conditionalFormatting>
  <conditionalFormatting sqref="N695:N699">
    <cfRule type="cellIs" dxfId="4388" priority="4704" operator="between">
      <formula>121</formula>
      <formula>129</formula>
    </cfRule>
    <cfRule type="cellIs" dxfId="4387" priority="4705" operator="equal">
      <formula>527</formula>
    </cfRule>
    <cfRule type="cellIs" dxfId="4386" priority="4706" operator="equal">
      <formula>5212</formula>
    </cfRule>
    <cfRule type="cellIs" dxfId="4385" priority="4707" operator="equal">
      <formula>526</formula>
    </cfRule>
    <cfRule type="cellIs" dxfId="4384" priority="4708" operator="equal">
      <formula>8210</formula>
    </cfRule>
    <cfRule type="cellIs" dxfId="4383" priority="4709" operator="equal">
      <formula>7210</formula>
    </cfRule>
    <cfRule type="cellIs" dxfId="4382" priority="4710" operator="equal">
      <formula>4910</formula>
    </cfRule>
    <cfRule type="cellIs" dxfId="4381" priority="4711" operator="equal">
      <formula>6210</formula>
    </cfRule>
    <cfRule type="cellIs" dxfId="4380" priority="4712" operator="equal">
      <formula>5410</formula>
    </cfRule>
    <cfRule type="cellIs" dxfId="4379" priority="4713" operator="equal">
      <formula>3210</formula>
    </cfRule>
    <cfRule type="cellIs" dxfId="4378" priority="4714" operator="equal">
      <formula>111</formula>
    </cfRule>
  </conditionalFormatting>
  <conditionalFormatting sqref="N701:N705">
    <cfRule type="cellIs" dxfId="4377" priority="4693" operator="between">
      <formula>121</formula>
      <formula>129</formula>
    </cfRule>
    <cfRule type="cellIs" dxfId="4376" priority="4694" operator="equal">
      <formula>527</formula>
    </cfRule>
    <cfRule type="cellIs" dxfId="4375" priority="4695" operator="equal">
      <formula>5212</formula>
    </cfRule>
    <cfRule type="cellIs" dxfId="4374" priority="4696" operator="equal">
      <formula>526</formula>
    </cfRule>
    <cfRule type="cellIs" dxfId="4373" priority="4697" operator="equal">
      <formula>8210</formula>
    </cfRule>
    <cfRule type="cellIs" dxfId="4372" priority="4698" operator="equal">
      <formula>7210</formula>
    </cfRule>
    <cfRule type="cellIs" dxfId="4371" priority="4699" operator="equal">
      <formula>4910</formula>
    </cfRule>
    <cfRule type="cellIs" dxfId="4370" priority="4700" operator="equal">
      <formula>6210</formula>
    </cfRule>
    <cfRule type="cellIs" dxfId="4369" priority="4701" operator="equal">
      <formula>5410</formula>
    </cfRule>
    <cfRule type="cellIs" dxfId="4368" priority="4702" operator="equal">
      <formula>3210</formula>
    </cfRule>
    <cfRule type="cellIs" dxfId="4367" priority="4703" operator="equal">
      <formula>111</formula>
    </cfRule>
  </conditionalFormatting>
  <conditionalFormatting sqref="N707:N711">
    <cfRule type="cellIs" dxfId="4366" priority="4682" operator="between">
      <formula>121</formula>
      <formula>129</formula>
    </cfRule>
    <cfRule type="cellIs" dxfId="4365" priority="4683" operator="equal">
      <formula>527</formula>
    </cfRule>
    <cfRule type="cellIs" dxfId="4364" priority="4684" operator="equal">
      <formula>5212</formula>
    </cfRule>
    <cfRule type="cellIs" dxfId="4363" priority="4685" operator="equal">
      <formula>526</formula>
    </cfRule>
    <cfRule type="cellIs" dxfId="4362" priority="4686" operator="equal">
      <formula>8210</formula>
    </cfRule>
    <cfRule type="cellIs" dxfId="4361" priority="4687" operator="equal">
      <formula>7210</formula>
    </cfRule>
    <cfRule type="cellIs" dxfId="4360" priority="4688" operator="equal">
      <formula>4910</formula>
    </cfRule>
    <cfRule type="cellIs" dxfId="4359" priority="4689" operator="equal">
      <formula>6210</formula>
    </cfRule>
    <cfRule type="cellIs" dxfId="4358" priority="4690" operator="equal">
      <formula>5410</formula>
    </cfRule>
    <cfRule type="cellIs" dxfId="4357" priority="4691" operator="equal">
      <formula>3210</formula>
    </cfRule>
    <cfRule type="cellIs" dxfId="4356" priority="4692" operator="equal">
      <formula>111</formula>
    </cfRule>
  </conditionalFormatting>
  <conditionalFormatting sqref="N713:N717">
    <cfRule type="cellIs" dxfId="4355" priority="4671" operator="between">
      <formula>121</formula>
      <formula>129</formula>
    </cfRule>
    <cfRule type="cellIs" dxfId="4354" priority="4672" operator="equal">
      <formula>527</formula>
    </cfRule>
    <cfRule type="cellIs" dxfId="4353" priority="4673" operator="equal">
      <formula>5212</formula>
    </cfRule>
    <cfRule type="cellIs" dxfId="4352" priority="4674" operator="equal">
      <formula>526</formula>
    </cfRule>
    <cfRule type="cellIs" dxfId="4351" priority="4675" operator="equal">
      <formula>8210</formula>
    </cfRule>
    <cfRule type="cellIs" dxfId="4350" priority="4676" operator="equal">
      <formula>7210</formula>
    </cfRule>
    <cfRule type="cellIs" dxfId="4349" priority="4677" operator="equal">
      <formula>4910</formula>
    </cfRule>
    <cfRule type="cellIs" dxfId="4348" priority="4678" operator="equal">
      <formula>6210</formula>
    </cfRule>
    <cfRule type="cellIs" dxfId="4347" priority="4679" operator="equal">
      <formula>5410</formula>
    </cfRule>
    <cfRule type="cellIs" dxfId="4346" priority="4680" operator="equal">
      <formula>3210</formula>
    </cfRule>
    <cfRule type="cellIs" dxfId="4345" priority="4681" operator="equal">
      <formula>111</formula>
    </cfRule>
  </conditionalFormatting>
  <conditionalFormatting sqref="N719:N723">
    <cfRule type="cellIs" dxfId="4344" priority="4660" operator="between">
      <formula>121</formula>
      <formula>129</formula>
    </cfRule>
    <cfRule type="cellIs" dxfId="4343" priority="4661" operator="equal">
      <formula>527</formula>
    </cfRule>
    <cfRule type="cellIs" dxfId="4342" priority="4662" operator="equal">
      <formula>5212</formula>
    </cfRule>
    <cfRule type="cellIs" dxfId="4341" priority="4663" operator="equal">
      <formula>526</formula>
    </cfRule>
    <cfRule type="cellIs" dxfId="4340" priority="4664" operator="equal">
      <formula>8210</formula>
    </cfRule>
    <cfRule type="cellIs" dxfId="4339" priority="4665" operator="equal">
      <formula>7210</formula>
    </cfRule>
    <cfRule type="cellIs" dxfId="4338" priority="4666" operator="equal">
      <formula>4910</formula>
    </cfRule>
    <cfRule type="cellIs" dxfId="4337" priority="4667" operator="equal">
      <formula>6210</formula>
    </cfRule>
    <cfRule type="cellIs" dxfId="4336" priority="4668" operator="equal">
      <formula>5410</formula>
    </cfRule>
    <cfRule type="cellIs" dxfId="4335" priority="4669" operator="equal">
      <formula>3210</formula>
    </cfRule>
    <cfRule type="cellIs" dxfId="4334" priority="4670" operator="equal">
      <formula>111</formula>
    </cfRule>
  </conditionalFormatting>
  <conditionalFormatting sqref="N725:N729">
    <cfRule type="cellIs" dxfId="4333" priority="4649" operator="between">
      <formula>121</formula>
      <formula>129</formula>
    </cfRule>
    <cfRule type="cellIs" dxfId="4332" priority="4650" operator="equal">
      <formula>527</formula>
    </cfRule>
    <cfRule type="cellIs" dxfId="4331" priority="4651" operator="equal">
      <formula>5212</formula>
    </cfRule>
    <cfRule type="cellIs" dxfId="4330" priority="4652" operator="equal">
      <formula>526</formula>
    </cfRule>
    <cfRule type="cellIs" dxfId="4329" priority="4653" operator="equal">
      <formula>8210</formula>
    </cfRule>
    <cfRule type="cellIs" dxfId="4328" priority="4654" operator="equal">
      <formula>7210</formula>
    </cfRule>
    <cfRule type="cellIs" dxfId="4327" priority="4655" operator="equal">
      <formula>4910</formula>
    </cfRule>
    <cfRule type="cellIs" dxfId="4326" priority="4656" operator="equal">
      <formula>6210</formula>
    </cfRule>
    <cfRule type="cellIs" dxfId="4325" priority="4657" operator="equal">
      <formula>5410</formula>
    </cfRule>
    <cfRule type="cellIs" dxfId="4324" priority="4658" operator="equal">
      <formula>3210</formula>
    </cfRule>
    <cfRule type="cellIs" dxfId="4323" priority="4659" operator="equal">
      <formula>111</formula>
    </cfRule>
  </conditionalFormatting>
  <conditionalFormatting sqref="N731:N735">
    <cfRule type="cellIs" dxfId="4322" priority="4638" operator="between">
      <formula>121</formula>
      <formula>129</formula>
    </cfRule>
    <cfRule type="cellIs" dxfId="4321" priority="4639" operator="equal">
      <formula>527</formula>
    </cfRule>
    <cfRule type="cellIs" dxfId="4320" priority="4640" operator="equal">
      <formula>5212</formula>
    </cfRule>
    <cfRule type="cellIs" dxfId="4319" priority="4641" operator="equal">
      <formula>526</formula>
    </cfRule>
    <cfRule type="cellIs" dxfId="4318" priority="4642" operator="equal">
      <formula>8210</formula>
    </cfRule>
    <cfRule type="cellIs" dxfId="4317" priority="4643" operator="equal">
      <formula>7210</formula>
    </cfRule>
    <cfRule type="cellIs" dxfId="4316" priority="4644" operator="equal">
      <formula>4910</formula>
    </cfRule>
    <cfRule type="cellIs" dxfId="4315" priority="4645" operator="equal">
      <formula>6210</formula>
    </cfRule>
    <cfRule type="cellIs" dxfId="4314" priority="4646" operator="equal">
      <formula>5410</formula>
    </cfRule>
    <cfRule type="cellIs" dxfId="4313" priority="4647" operator="equal">
      <formula>3210</formula>
    </cfRule>
    <cfRule type="cellIs" dxfId="4312" priority="4648" operator="equal">
      <formula>111</formula>
    </cfRule>
  </conditionalFormatting>
  <conditionalFormatting sqref="N737:N741">
    <cfRule type="cellIs" dxfId="4311" priority="4627" operator="between">
      <formula>121</formula>
      <formula>129</formula>
    </cfRule>
    <cfRule type="cellIs" dxfId="4310" priority="4628" operator="equal">
      <formula>527</formula>
    </cfRule>
    <cfRule type="cellIs" dxfId="4309" priority="4629" operator="equal">
      <formula>5212</formula>
    </cfRule>
    <cfRule type="cellIs" dxfId="4308" priority="4630" operator="equal">
      <formula>526</formula>
    </cfRule>
    <cfRule type="cellIs" dxfId="4307" priority="4631" operator="equal">
      <formula>8210</formula>
    </cfRule>
    <cfRule type="cellIs" dxfId="4306" priority="4632" operator="equal">
      <formula>7210</formula>
    </cfRule>
    <cfRule type="cellIs" dxfId="4305" priority="4633" operator="equal">
      <formula>4910</formula>
    </cfRule>
    <cfRule type="cellIs" dxfId="4304" priority="4634" operator="equal">
      <formula>6210</formula>
    </cfRule>
    <cfRule type="cellIs" dxfId="4303" priority="4635" operator="equal">
      <formula>5410</formula>
    </cfRule>
    <cfRule type="cellIs" dxfId="4302" priority="4636" operator="equal">
      <formula>3210</formula>
    </cfRule>
    <cfRule type="cellIs" dxfId="4301" priority="4637" operator="equal">
      <formula>111</formula>
    </cfRule>
  </conditionalFormatting>
  <conditionalFormatting sqref="N744:N748">
    <cfRule type="cellIs" dxfId="4300" priority="4616" operator="between">
      <formula>121</formula>
      <formula>129</formula>
    </cfRule>
    <cfRule type="cellIs" dxfId="4299" priority="4617" operator="equal">
      <formula>527</formula>
    </cfRule>
    <cfRule type="cellIs" dxfId="4298" priority="4618" operator="equal">
      <formula>5212</formula>
    </cfRule>
    <cfRule type="cellIs" dxfId="4297" priority="4619" operator="equal">
      <formula>526</formula>
    </cfRule>
    <cfRule type="cellIs" dxfId="4296" priority="4620" operator="equal">
      <formula>8210</formula>
    </cfRule>
    <cfRule type="cellIs" dxfId="4295" priority="4621" operator="equal">
      <formula>7210</formula>
    </cfRule>
    <cfRule type="cellIs" dxfId="4294" priority="4622" operator="equal">
      <formula>4910</formula>
    </cfRule>
    <cfRule type="cellIs" dxfId="4293" priority="4623" operator="equal">
      <formula>6210</formula>
    </cfRule>
    <cfRule type="cellIs" dxfId="4292" priority="4624" operator="equal">
      <formula>5410</formula>
    </cfRule>
    <cfRule type="cellIs" dxfId="4291" priority="4625" operator="equal">
      <formula>3210</formula>
    </cfRule>
    <cfRule type="cellIs" dxfId="4290" priority="4626" operator="equal">
      <formula>111</formula>
    </cfRule>
  </conditionalFormatting>
  <conditionalFormatting sqref="N751:N755">
    <cfRule type="cellIs" dxfId="4289" priority="4605" operator="between">
      <formula>121</formula>
      <formula>129</formula>
    </cfRule>
    <cfRule type="cellIs" dxfId="4288" priority="4606" operator="equal">
      <formula>527</formula>
    </cfRule>
    <cfRule type="cellIs" dxfId="4287" priority="4607" operator="equal">
      <formula>5212</formula>
    </cfRule>
    <cfRule type="cellIs" dxfId="4286" priority="4608" operator="equal">
      <formula>526</formula>
    </cfRule>
    <cfRule type="cellIs" dxfId="4285" priority="4609" operator="equal">
      <formula>8210</formula>
    </cfRule>
    <cfRule type="cellIs" dxfId="4284" priority="4610" operator="equal">
      <formula>7210</formula>
    </cfRule>
    <cfRule type="cellIs" dxfId="4283" priority="4611" operator="equal">
      <formula>4910</formula>
    </cfRule>
    <cfRule type="cellIs" dxfId="4282" priority="4612" operator="equal">
      <formula>6210</formula>
    </cfRule>
    <cfRule type="cellIs" dxfId="4281" priority="4613" operator="equal">
      <formula>5410</formula>
    </cfRule>
    <cfRule type="cellIs" dxfId="4280" priority="4614" operator="equal">
      <formula>3210</formula>
    </cfRule>
    <cfRule type="cellIs" dxfId="4279" priority="4615" operator="equal">
      <formula>111</formula>
    </cfRule>
  </conditionalFormatting>
  <conditionalFormatting sqref="N757:N761">
    <cfRule type="cellIs" dxfId="4278" priority="4594" operator="between">
      <formula>121</formula>
      <formula>129</formula>
    </cfRule>
    <cfRule type="cellIs" dxfId="4277" priority="4595" operator="equal">
      <formula>527</formula>
    </cfRule>
    <cfRule type="cellIs" dxfId="4276" priority="4596" operator="equal">
      <formula>5212</formula>
    </cfRule>
    <cfRule type="cellIs" dxfId="4275" priority="4597" operator="equal">
      <formula>526</formula>
    </cfRule>
    <cfRule type="cellIs" dxfId="4274" priority="4598" operator="equal">
      <formula>8210</formula>
    </cfRule>
    <cfRule type="cellIs" dxfId="4273" priority="4599" operator="equal">
      <formula>7210</formula>
    </cfRule>
    <cfRule type="cellIs" dxfId="4272" priority="4600" operator="equal">
      <formula>4910</formula>
    </cfRule>
    <cfRule type="cellIs" dxfId="4271" priority="4601" operator="equal">
      <formula>6210</formula>
    </cfRule>
    <cfRule type="cellIs" dxfId="4270" priority="4602" operator="equal">
      <formula>5410</formula>
    </cfRule>
    <cfRule type="cellIs" dxfId="4269" priority="4603" operator="equal">
      <formula>3210</formula>
    </cfRule>
    <cfRule type="cellIs" dxfId="4268" priority="4604" operator="equal">
      <formula>111</formula>
    </cfRule>
  </conditionalFormatting>
  <conditionalFormatting sqref="N763:N767">
    <cfRule type="cellIs" dxfId="4267" priority="4583" operator="between">
      <formula>121</formula>
      <formula>129</formula>
    </cfRule>
    <cfRule type="cellIs" dxfId="4266" priority="4584" operator="equal">
      <formula>527</formula>
    </cfRule>
    <cfRule type="cellIs" dxfId="4265" priority="4585" operator="equal">
      <formula>5212</formula>
    </cfRule>
    <cfRule type="cellIs" dxfId="4264" priority="4586" operator="equal">
      <formula>526</formula>
    </cfRule>
    <cfRule type="cellIs" dxfId="4263" priority="4587" operator="equal">
      <formula>8210</formula>
    </cfRule>
    <cfRule type="cellIs" dxfId="4262" priority="4588" operator="equal">
      <formula>7210</formula>
    </cfRule>
    <cfRule type="cellIs" dxfId="4261" priority="4589" operator="equal">
      <formula>4910</formula>
    </cfRule>
    <cfRule type="cellIs" dxfId="4260" priority="4590" operator="equal">
      <formula>6210</formula>
    </cfRule>
    <cfRule type="cellIs" dxfId="4259" priority="4591" operator="equal">
      <formula>5410</formula>
    </cfRule>
    <cfRule type="cellIs" dxfId="4258" priority="4592" operator="equal">
      <formula>3210</formula>
    </cfRule>
    <cfRule type="cellIs" dxfId="4257" priority="4593" operator="equal">
      <formula>111</formula>
    </cfRule>
  </conditionalFormatting>
  <conditionalFormatting sqref="N769:N773">
    <cfRule type="cellIs" dxfId="4256" priority="4572" operator="between">
      <formula>121</formula>
      <formula>129</formula>
    </cfRule>
    <cfRule type="cellIs" dxfId="4255" priority="4573" operator="equal">
      <formula>527</formula>
    </cfRule>
    <cfRule type="cellIs" dxfId="4254" priority="4574" operator="equal">
      <formula>5212</formula>
    </cfRule>
    <cfRule type="cellIs" dxfId="4253" priority="4575" operator="equal">
      <formula>526</formula>
    </cfRule>
    <cfRule type="cellIs" dxfId="4252" priority="4576" operator="equal">
      <formula>8210</formula>
    </cfRule>
    <cfRule type="cellIs" dxfId="4251" priority="4577" operator="equal">
      <formula>7210</formula>
    </cfRule>
    <cfRule type="cellIs" dxfId="4250" priority="4578" operator="equal">
      <formula>4910</formula>
    </cfRule>
    <cfRule type="cellIs" dxfId="4249" priority="4579" operator="equal">
      <formula>6210</formula>
    </cfRule>
    <cfRule type="cellIs" dxfId="4248" priority="4580" operator="equal">
      <formula>5410</formula>
    </cfRule>
    <cfRule type="cellIs" dxfId="4247" priority="4581" operator="equal">
      <formula>3210</formula>
    </cfRule>
    <cfRule type="cellIs" dxfId="4246" priority="4582" operator="equal">
      <formula>111</formula>
    </cfRule>
  </conditionalFormatting>
  <conditionalFormatting sqref="N775:N779">
    <cfRule type="cellIs" dxfId="4245" priority="4561" operator="between">
      <formula>121</formula>
      <formula>129</formula>
    </cfRule>
    <cfRule type="cellIs" dxfId="4244" priority="4562" operator="equal">
      <formula>527</formula>
    </cfRule>
    <cfRule type="cellIs" dxfId="4243" priority="4563" operator="equal">
      <formula>5212</formula>
    </cfRule>
    <cfRule type="cellIs" dxfId="4242" priority="4564" operator="equal">
      <formula>526</formula>
    </cfRule>
    <cfRule type="cellIs" dxfId="4241" priority="4565" operator="equal">
      <formula>8210</formula>
    </cfRule>
    <cfRule type="cellIs" dxfId="4240" priority="4566" operator="equal">
      <formula>7210</formula>
    </cfRule>
    <cfRule type="cellIs" dxfId="4239" priority="4567" operator="equal">
      <formula>4910</formula>
    </cfRule>
    <cfRule type="cellIs" dxfId="4238" priority="4568" operator="equal">
      <formula>6210</formula>
    </cfRule>
    <cfRule type="cellIs" dxfId="4237" priority="4569" operator="equal">
      <formula>5410</formula>
    </cfRule>
    <cfRule type="cellIs" dxfId="4236" priority="4570" operator="equal">
      <formula>3210</formula>
    </cfRule>
    <cfRule type="cellIs" dxfId="4235" priority="4571" operator="equal">
      <formula>111</formula>
    </cfRule>
  </conditionalFormatting>
  <conditionalFormatting sqref="N781:N785">
    <cfRule type="cellIs" dxfId="4234" priority="4550" operator="between">
      <formula>121</formula>
      <formula>129</formula>
    </cfRule>
    <cfRule type="cellIs" dxfId="4233" priority="4551" operator="equal">
      <formula>527</formula>
    </cfRule>
    <cfRule type="cellIs" dxfId="4232" priority="4552" operator="equal">
      <formula>5212</formula>
    </cfRule>
    <cfRule type="cellIs" dxfId="4231" priority="4553" operator="equal">
      <formula>526</formula>
    </cfRule>
    <cfRule type="cellIs" dxfId="4230" priority="4554" operator="equal">
      <formula>8210</formula>
    </cfRule>
    <cfRule type="cellIs" dxfId="4229" priority="4555" operator="equal">
      <formula>7210</formula>
    </cfRule>
    <cfRule type="cellIs" dxfId="4228" priority="4556" operator="equal">
      <formula>4910</formula>
    </cfRule>
    <cfRule type="cellIs" dxfId="4227" priority="4557" operator="equal">
      <formula>6210</formula>
    </cfRule>
    <cfRule type="cellIs" dxfId="4226" priority="4558" operator="equal">
      <formula>5410</formula>
    </cfRule>
    <cfRule type="cellIs" dxfId="4225" priority="4559" operator="equal">
      <formula>3210</formula>
    </cfRule>
    <cfRule type="cellIs" dxfId="4224" priority="4560" operator="equal">
      <formula>111</formula>
    </cfRule>
  </conditionalFormatting>
  <conditionalFormatting sqref="N787:N791">
    <cfRule type="cellIs" dxfId="4223" priority="4539" operator="between">
      <formula>121</formula>
      <formula>129</formula>
    </cfRule>
    <cfRule type="cellIs" dxfId="4222" priority="4540" operator="equal">
      <formula>527</formula>
    </cfRule>
    <cfRule type="cellIs" dxfId="4221" priority="4541" operator="equal">
      <formula>5212</formula>
    </cfRule>
    <cfRule type="cellIs" dxfId="4220" priority="4542" operator="equal">
      <formula>526</formula>
    </cfRule>
    <cfRule type="cellIs" dxfId="4219" priority="4543" operator="equal">
      <formula>8210</formula>
    </cfRule>
    <cfRule type="cellIs" dxfId="4218" priority="4544" operator="equal">
      <formula>7210</formula>
    </cfRule>
    <cfRule type="cellIs" dxfId="4217" priority="4545" operator="equal">
      <formula>4910</formula>
    </cfRule>
    <cfRule type="cellIs" dxfId="4216" priority="4546" operator="equal">
      <formula>6210</formula>
    </cfRule>
    <cfRule type="cellIs" dxfId="4215" priority="4547" operator="equal">
      <formula>5410</formula>
    </cfRule>
    <cfRule type="cellIs" dxfId="4214" priority="4548" operator="equal">
      <formula>3210</formula>
    </cfRule>
    <cfRule type="cellIs" dxfId="4213" priority="4549" operator="equal">
      <formula>111</formula>
    </cfRule>
  </conditionalFormatting>
  <conditionalFormatting sqref="N795:N799">
    <cfRule type="cellIs" dxfId="4212" priority="4528" operator="between">
      <formula>121</formula>
      <formula>129</formula>
    </cfRule>
    <cfRule type="cellIs" dxfId="4211" priority="4529" operator="equal">
      <formula>527</formula>
    </cfRule>
    <cfRule type="cellIs" dxfId="4210" priority="4530" operator="equal">
      <formula>5212</formula>
    </cfRule>
    <cfRule type="cellIs" dxfId="4209" priority="4531" operator="equal">
      <formula>526</formula>
    </cfRule>
    <cfRule type="cellIs" dxfId="4208" priority="4532" operator="equal">
      <formula>8210</formula>
    </cfRule>
    <cfRule type="cellIs" dxfId="4207" priority="4533" operator="equal">
      <formula>7210</formula>
    </cfRule>
    <cfRule type="cellIs" dxfId="4206" priority="4534" operator="equal">
      <formula>4910</formula>
    </cfRule>
    <cfRule type="cellIs" dxfId="4205" priority="4535" operator="equal">
      <formula>6210</formula>
    </cfRule>
    <cfRule type="cellIs" dxfId="4204" priority="4536" operator="equal">
      <formula>5410</formula>
    </cfRule>
    <cfRule type="cellIs" dxfId="4203" priority="4537" operator="equal">
      <formula>3210</formula>
    </cfRule>
    <cfRule type="cellIs" dxfId="4202" priority="4538" operator="equal">
      <formula>111</formula>
    </cfRule>
  </conditionalFormatting>
  <conditionalFormatting sqref="N802:N806">
    <cfRule type="cellIs" dxfId="4201" priority="4517" operator="between">
      <formula>121</formula>
      <formula>129</formula>
    </cfRule>
    <cfRule type="cellIs" dxfId="4200" priority="4518" operator="equal">
      <formula>527</formula>
    </cfRule>
    <cfRule type="cellIs" dxfId="4199" priority="4519" operator="equal">
      <formula>5212</formula>
    </cfRule>
    <cfRule type="cellIs" dxfId="4198" priority="4520" operator="equal">
      <formula>526</formula>
    </cfRule>
    <cfRule type="cellIs" dxfId="4197" priority="4521" operator="equal">
      <formula>8210</formula>
    </cfRule>
    <cfRule type="cellIs" dxfId="4196" priority="4522" operator="equal">
      <formula>7210</formula>
    </cfRule>
    <cfRule type="cellIs" dxfId="4195" priority="4523" operator="equal">
      <formula>4910</formula>
    </cfRule>
    <cfRule type="cellIs" dxfId="4194" priority="4524" operator="equal">
      <formula>6210</formula>
    </cfRule>
    <cfRule type="cellIs" dxfId="4193" priority="4525" operator="equal">
      <formula>5410</formula>
    </cfRule>
    <cfRule type="cellIs" dxfId="4192" priority="4526" operator="equal">
      <formula>3210</formula>
    </cfRule>
    <cfRule type="cellIs" dxfId="4191" priority="4527" operator="equal">
      <formula>111</formula>
    </cfRule>
  </conditionalFormatting>
  <conditionalFormatting sqref="N808:N812">
    <cfRule type="cellIs" dxfId="4190" priority="4506" operator="between">
      <formula>121</formula>
      <formula>129</formula>
    </cfRule>
    <cfRule type="cellIs" dxfId="4189" priority="4507" operator="equal">
      <formula>527</formula>
    </cfRule>
    <cfRule type="cellIs" dxfId="4188" priority="4508" operator="equal">
      <formula>5212</formula>
    </cfRule>
    <cfRule type="cellIs" dxfId="4187" priority="4509" operator="equal">
      <formula>526</formula>
    </cfRule>
    <cfRule type="cellIs" dxfId="4186" priority="4510" operator="equal">
      <formula>8210</formula>
    </cfRule>
    <cfRule type="cellIs" dxfId="4185" priority="4511" operator="equal">
      <formula>7210</formula>
    </cfRule>
    <cfRule type="cellIs" dxfId="4184" priority="4512" operator="equal">
      <formula>4910</formula>
    </cfRule>
    <cfRule type="cellIs" dxfId="4183" priority="4513" operator="equal">
      <formula>6210</formula>
    </cfRule>
    <cfRule type="cellIs" dxfId="4182" priority="4514" operator="equal">
      <formula>5410</formula>
    </cfRule>
    <cfRule type="cellIs" dxfId="4181" priority="4515" operator="equal">
      <formula>3210</formula>
    </cfRule>
    <cfRule type="cellIs" dxfId="4180" priority="4516" operator="equal">
      <formula>111</formula>
    </cfRule>
  </conditionalFormatting>
  <conditionalFormatting sqref="N814:N818">
    <cfRule type="cellIs" dxfId="4179" priority="4495" operator="between">
      <formula>121</formula>
      <formula>129</formula>
    </cfRule>
    <cfRule type="cellIs" dxfId="4178" priority="4496" operator="equal">
      <formula>527</formula>
    </cfRule>
    <cfRule type="cellIs" dxfId="4177" priority="4497" operator="equal">
      <formula>5212</formula>
    </cfRule>
    <cfRule type="cellIs" dxfId="4176" priority="4498" operator="equal">
      <formula>526</formula>
    </cfRule>
    <cfRule type="cellIs" dxfId="4175" priority="4499" operator="equal">
      <formula>8210</formula>
    </cfRule>
    <cfRule type="cellIs" dxfId="4174" priority="4500" operator="equal">
      <formula>7210</formula>
    </cfRule>
    <cfRule type="cellIs" dxfId="4173" priority="4501" operator="equal">
      <formula>4910</formula>
    </cfRule>
    <cfRule type="cellIs" dxfId="4172" priority="4502" operator="equal">
      <formula>6210</formula>
    </cfRule>
    <cfRule type="cellIs" dxfId="4171" priority="4503" operator="equal">
      <formula>5410</formula>
    </cfRule>
    <cfRule type="cellIs" dxfId="4170" priority="4504" operator="equal">
      <formula>3210</formula>
    </cfRule>
    <cfRule type="cellIs" dxfId="4169" priority="4505" operator="equal">
      <formula>111</formula>
    </cfRule>
  </conditionalFormatting>
  <conditionalFormatting sqref="N820:N824">
    <cfRule type="cellIs" dxfId="4168" priority="4484" operator="between">
      <formula>121</formula>
      <formula>129</formula>
    </cfRule>
    <cfRule type="cellIs" dxfId="4167" priority="4485" operator="equal">
      <formula>527</formula>
    </cfRule>
    <cfRule type="cellIs" dxfId="4166" priority="4486" operator="equal">
      <formula>5212</formula>
    </cfRule>
    <cfRule type="cellIs" dxfId="4165" priority="4487" operator="equal">
      <formula>526</formula>
    </cfRule>
    <cfRule type="cellIs" dxfId="4164" priority="4488" operator="equal">
      <formula>8210</formula>
    </cfRule>
    <cfRule type="cellIs" dxfId="4163" priority="4489" operator="equal">
      <formula>7210</formula>
    </cfRule>
    <cfRule type="cellIs" dxfId="4162" priority="4490" operator="equal">
      <formula>4910</formula>
    </cfRule>
    <cfRule type="cellIs" dxfId="4161" priority="4491" operator="equal">
      <formula>6210</formula>
    </cfRule>
    <cfRule type="cellIs" dxfId="4160" priority="4492" operator="equal">
      <formula>5410</formula>
    </cfRule>
    <cfRule type="cellIs" dxfId="4159" priority="4493" operator="equal">
      <formula>3210</formula>
    </cfRule>
    <cfRule type="cellIs" dxfId="4158" priority="4494" operator="equal">
      <formula>111</formula>
    </cfRule>
  </conditionalFormatting>
  <conditionalFormatting sqref="N828:N832">
    <cfRule type="cellIs" dxfId="4157" priority="4473" operator="between">
      <formula>121</formula>
      <formula>129</formula>
    </cfRule>
    <cfRule type="cellIs" dxfId="4156" priority="4474" operator="equal">
      <formula>527</formula>
    </cfRule>
    <cfRule type="cellIs" dxfId="4155" priority="4475" operator="equal">
      <formula>5212</formula>
    </cfRule>
    <cfRule type="cellIs" dxfId="4154" priority="4476" operator="equal">
      <formula>526</formula>
    </cfRule>
    <cfRule type="cellIs" dxfId="4153" priority="4477" operator="equal">
      <formula>8210</formula>
    </cfRule>
    <cfRule type="cellIs" dxfId="4152" priority="4478" operator="equal">
      <formula>7210</formula>
    </cfRule>
    <cfRule type="cellIs" dxfId="4151" priority="4479" operator="equal">
      <formula>4910</formula>
    </cfRule>
    <cfRule type="cellIs" dxfId="4150" priority="4480" operator="equal">
      <formula>6210</formula>
    </cfRule>
    <cfRule type="cellIs" dxfId="4149" priority="4481" operator="equal">
      <formula>5410</formula>
    </cfRule>
    <cfRule type="cellIs" dxfId="4148" priority="4482" operator="equal">
      <formula>3210</formula>
    </cfRule>
    <cfRule type="cellIs" dxfId="4147" priority="4483" operator="equal">
      <formula>111</formula>
    </cfRule>
  </conditionalFormatting>
  <conditionalFormatting sqref="N836:N840">
    <cfRule type="cellIs" dxfId="4146" priority="4462" operator="between">
      <formula>121</formula>
      <formula>129</formula>
    </cfRule>
    <cfRule type="cellIs" dxfId="4145" priority="4463" operator="equal">
      <formula>527</formula>
    </cfRule>
    <cfRule type="cellIs" dxfId="4144" priority="4464" operator="equal">
      <formula>5212</formula>
    </cfRule>
    <cfRule type="cellIs" dxfId="4143" priority="4465" operator="equal">
      <formula>526</formula>
    </cfRule>
    <cfRule type="cellIs" dxfId="4142" priority="4466" operator="equal">
      <formula>8210</formula>
    </cfRule>
    <cfRule type="cellIs" dxfId="4141" priority="4467" operator="equal">
      <formula>7210</formula>
    </cfRule>
    <cfRule type="cellIs" dxfId="4140" priority="4468" operator="equal">
      <formula>4910</formula>
    </cfRule>
    <cfRule type="cellIs" dxfId="4139" priority="4469" operator="equal">
      <formula>6210</formula>
    </cfRule>
    <cfRule type="cellIs" dxfId="4138" priority="4470" operator="equal">
      <formula>5410</formula>
    </cfRule>
    <cfRule type="cellIs" dxfId="4137" priority="4471" operator="equal">
      <formula>3210</formula>
    </cfRule>
    <cfRule type="cellIs" dxfId="4136" priority="4472" operator="equal">
      <formula>111</formula>
    </cfRule>
  </conditionalFormatting>
  <conditionalFormatting sqref="N842:N846">
    <cfRule type="cellIs" dxfId="4135" priority="4451" operator="between">
      <formula>121</formula>
      <formula>129</formula>
    </cfRule>
    <cfRule type="cellIs" dxfId="4134" priority="4452" operator="equal">
      <formula>527</formula>
    </cfRule>
    <cfRule type="cellIs" dxfId="4133" priority="4453" operator="equal">
      <formula>5212</formula>
    </cfRule>
    <cfRule type="cellIs" dxfId="4132" priority="4454" operator="equal">
      <formula>526</formula>
    </cfRule>
    <cfRule type="cellIs" dxfId="4131" priority="4455" operator="equal">
      <formula>8210</formula>
    </cfRule>
    <cfRule type="cellIs" dxfId="4130" priority="4456" operator="equal">
      <formula>7210</formula>
    </cfRule>
    <cfRule type="cellIs" dxfId="4129" priority="4457" operator="equal">
      <formula>4910</formula>
    </cfRule>
    <cfRule type="cellIs" dxfId="4128" priority="4458" operator="equal">
      <formula>6210</formula>
    </cfRule>
    <cfRule type="cellIs" dxfId="4127" priority="4459" operator="equal">
      <formula>5410</formula>
    </cfRule>
    <cfRule type="cellIs" dxfId="4126" priority="4460" operator="equal">
      <formula>3210</formula>
    </cfRule>
    <cfRule type="cellIs" dxfId="4125" priority="4461" operator="equal">
      <formula>111</formula>
    </cfRule>
  </conditionalFormatting>
  <conditionalFormatting sqref="N849:N853">
    <cfRule type="cellIs" dxfId="4124" priority="4440" operator="between">
      <formula>121</formula>
      <formula>129</formula>
    </cfRule>
    <cfRule type="cellIs" dxfId="4123" priority="4441" operator="equal">
      <formula>527</formula>
    </cfRule>
    <cfRule type="cellIs" dxfId="4122" priority="4442" operator="equal">
      <formula>5212</formula>
    </cfRule>
    <cfRule type="cellIs" dxfId="4121" priority="4443" operator="equal">
      <formula>526</formula>
    </cfRule>
    <cfRule type="cellIs" dxfId="4120" priority="4444" operator="equal">
      <formula>8210</formula>
    </cfRule>
    <cfRule type="cellIs" dxfId="4119" priority="4445" operator="equal">
      <formula>7210</formula>
    </cfRule>
    <cfRule type="cellIs" dxfId="4118" priority="4446" operator="equal">
      <formula>4910</formula>
    </cfRule>
    <cfRule type="cellIs" dxfId="4117" priority="4447" operator="equal">
      <formula>6210</formula>
    </cfRule>
    <cfRule type="cellIs" dxfId="4116" priority="4448" operator="equal">
      <formula>5410</formula>
    </cfRule>
    <cfRule type="cellIs" dxfId="4115" priority="4449" operator="equal">
      <formula>3210</formula>
    </cfRule>
    <cfRule type="cellIs" dxfId="4114" priority="4450" operator="equal">
      <formula>111</formula>
    </cfRule>
  </conditionalFormatting>
  <conditionalFormatting sqref="N855:N859">
    <cfRule type="cellIs" dxfId="4113" priority="4429" operator="between">
      <formula>121</formula>
      <formula>129</formula>
    </cfRule>
    <cfRule type="cellIs" dxfId="4112" priority="4430" operator="equal">
      <formula>527</formula>
    </cfRule>
    <cfRule type="cellIs" dxfId="4111" priority="4431" operator="equal">
      <formula>5212</formula>
    </cfRule>
    <cfRule type="cellIs" dxfId="4110" priority="4432" operator="equal">
      <formula>526</formula>
    </cfRule>
    <cfRule type="cellIs" dxfId="4109" priority="4433" operator="equal">
      <formula>8210</formula>
    </cfRule>
    <cfRule type="cellIs" dxfId="4108" priority="4434" operator="equal">
      <formula>7210</formula>
    </cfRule>
    <cfRule type="cellIs" dxfId="4107" priority="4435" operator="equal">
      <formula>4910</formula>
    </cfRule>
    <cfRule type="cellIs" dxfId="4106" priority="4436" operator="equal">
      <formula>6210</formula>
    </cfRule>
    <cfRule type="cellIs" dxfId="4105" priority="4437" operator="equal">
      <formula>5410</formula>
    </cfRule>
    <cfRule type="cellIs" dxfId="4104" priority="4438" operator="equal">
      <formula>3210</formula>
    </cfRule>
    <cfRule type="cellIs" dxfId="4103" priority="4439" operator="equal">
      <formula>111</formula>
    </cfRule>
  </conditionalFormatting>
  <conditionalFormatting sqref="N862:N866">
    <cfRule type="cellIs" dxfId="4102" priority="4418" operator="between">
      <formula>121</formula>
      <formula>129</formula>
    </cfRule>
    <cfRule type="cellIs" dxfId="4101" priority="4419" operator="equal">
      <formula>527</formula>
    </cfRule>
    <cfRule type="cellIs" dxfId="4100" priority="4420" operator="equal">
      <formula>5212</formula>
    </cfRule>
    <cfRule type="cellIs" dxfId="4099" priority="4421" operator="equal">
      <formula>526</formula>
    </cfRule>
    <cfRule type="cellIs" dxfId="4098" priority="4422" operator="equal">
      <formula>8210</formula>
    </cfRule>
    <cfRule type="cellIs" dxfId="4097" priority="4423" operator="equal">
      <formula>7210</formula>
    </cfRule>
    <cfRule type="cellIs" dxfId="4096" priority="4424" operator="equal">
      <formula>4910</formula>
    </cfRule>
    <cfRule type="cellIs" dxfId="4095" priority="4425" operator="equal">
      <formula>6210</formula>
    </cfRule>
    <cfRule type="cellIs" dxfId="4094" priority="4426" operator="equal">
      <formula>5410</formula>
    </cfRule>
    <cfRule type="cellIs" dxfId="4093" priority="4427" operator="equal">
      <formula>3210</formula>
    </cfRule>
    <cfRule type="cellIs" dxfId="4092" priority="4428" operator="equal">
      <formula>111</formula>
    </cfRule>
  </conditionalFormatting>
  <conditionalFormatting sqref="N868:N872">
    <cfRule type="cellIs" dxfId="4091" priority="4407" operator="between">
      <formula>121</formula>
      <formula>129</formula>
    </cfRule>
    <cfRule type="cellIs" dxfId="4090" priority="4408" operator="equal">
      <formula>527</formula>
    </cfRule>
    <cfRule type="cellIs" dxfId="4089" priority="4409" operator="equal">
      <formula>5212</formula>
    </cfRule>
    <cfRule type="cellIs" dxfId="4088" priority="4410" operator="equal">
      <formula>526</formula>
    </cfRule>
    <cfRule type="cellIs" dxfId="4087" priority="4411" operator="equal">
      <formula>8210</formula>
    </cfRule>
    <cfRule type="cellIs" dxfId="4086" priority="4412" operator="equal">
      <formula>7210</formula>
    </cfRule>
    <cfRule type="cellIs" dxfId="4085" priority="4413" operator="equal">
      <formula>4910</formula>
    </cfRule>
    <cfRule type="cellIs" dxfId="4084" priority="4414" operator="equal">
      <formula>6210</formula>
    </cfRule>
    <cfRule type="cellIs" dxfId="4083" priority="4415" operator="equal">
      <formula>5410</formula>
    </cfRule>
    <cfRule type="cellIs" dxfId="4082" priority="4416" operator="equal">
      <formula>3210</formula>
    </cfRule>
    <cfRule type="cellIs" dxfId="4081" priority="4417" operator="equal">
      <formula>111</formula>
    </cfRule>
  </conditionalFormatting>
  <conditionalFormatting sqref="N874:N878">
    <cfRule type="cellIs" dxfId="4080" priority="4396" operator="between">
      <formula>121</formula>
      <formula>129</formula>
    </cfRule>
    <cfRule type="cellIs" dxfId="4079" priority="4397" operator="equal">
      <formula>527</formula>
    </cfRule>
    <cfRule type="cellIs" dxfId="4078" priority="4398" operator="equal">
      <formula>5212</formula>
    </cfRule>
    <cfRule type="cellIs" dxfId="4077" priority="4399" operator="equal">
      <formula>526</formula>
    </cfRule>
    <cfRule type="cellIs" dxfId="4076" priority="4400" operator="equal">
      <formula>8210</formula>
    </cfRule>
    <cfRule type="cellIs" dxfId="4075" priority="4401" operator="equal">
      <formula>7210</formula>
    </cfRule>
    <cfRule type="cellIs" dxfId="4074" priority="4402" operator="equal">
      <formula>4910</formula>
    </cfRule>
    <cfRule type="cellIs" dxfId="4073" priority="4403" operator="equal">
      <formula>6210</formula>
    </cfRule>
    <cfRule type="cellIs" dxfId="4072" priority="4404" operator="equal">
      <formula>5410</formula>
    </cfRule>
    <cfRule type="cellIs" dxfId="4071" priority="4405" operator="equal">
      <formula>3210</formula>
    </cfRule>
    <cfRule type="cellIs" dxfId="4070" priority="4406" operator="equal">
      <formula>111</formula>
    </cfRule>
  </conditionalFormatting>
  <conditionalFormatting sqref="N882:N886">
    <cfRule type="cellIs" dxfId="4069" priority="4385" operator="between">
      <formula>121</formula>
      <formula>129</formula>
    </cfRule>
    <cfRule type="cellIs" dxfId="4068" priority="4386" operator="equal">
      <formula>527</formula>
    </cfRule>
    <cfRule type="cellIs" dxfId="4067" priority="4387" operator="equal">
      <formula>5212</formula>
    </cfRule>
    <cfRule type="cellIs" dxfId="4066" priority="4388" operator="equal">
      <formula>526</formula>
    </cfRule>
    <cfRule type="cellIs" dxfId="4065" priority="4389" operator="equal">
      <formula>8210</formula>
    </cfRule>
    <cfRule type="cellIs" dxfId="4064" priority="4390" operator="equal">
      <formula>7210</formula>
    </cfRule>
    <cfRule type="cellIs" dxfId="4063" priority="4391" operator="equal">
      <formula>4910</formula>
    </cfRule>
    <cfRule type="cellIs" dxfId="4062" priority="4392" operator="equal">
      <formula>6210</formula>
    </cfRule>
    <cfRule type="cellIs" dxfId="4061" priority="4393" operator="equal">
      <formula>5410</formula>
    </cfRule>
    <cfRule type="cellIs" dxfId="4060" priority="4394" operator="equal">
      <formula>3210</formula>
    </cfRule>
    <cfRule type="cellIs" dxfId="4059" priority="4395" operator="equal">
      <formula>111</formula>
    </cfRule>
  </conditionalFormatting>
  <conditionalFormatting sqref="N888:N892">
    <cfRule type="cellIs" dxfId="4058" priority="4374" operator="between">
      <formula>121</formula>
      <formula>129</formula>
    </cfRule>
    <cfRule type="cellIs" dxfId="4057" priority="4375" operator="equal">
      <formula>527</formula>
    </cfRule>
    <cfRule type="cellIs" dxfId="4056" priority="4376" operator="equal">
      <formula>5212</formula>
    </cfRule>
    <cfRule type="cellIs" dxfId="4055" priority="4377" operator="equal">
      <formula>526</formula>
    </cfRule>
    <cfRule type="cellIs" dxfId="4054" priority="4378" operator="equal">
      <formula>8210</formula>
    </cfRule>
    <cfRule type="cellIs" dxfId="4053" priority="4379" operator="equal">
      <formula>7210</formula>
    </cfRule>
    <cfRule type="cellIs" dxfId="4052" priority="4380" operator="equal">
      <formula>4910</formula>
    </cfRule>
    <cfRule type="cellIs" dxfId="4051" priority="4381" operator="equal">
      <formula>6210</formula>
    </cfRule>
    <cfRule type="cellIs" dxfId="4050" priority="4382" operator="equal">
      <formula>5410</formula>
    </cfRule>
    <cfRule type="cellIs" dxfId="4049" priority="4383" operator="equal">
      <formula>3210</formula>
    </cfRule>
    <cfRule type="cellIs" dxfId="4048" priority="4384" operator="equal">
      <formula>111</formula>
    </cfRule>
  </conditionalFormatting>
  <conditionalFormatting sqref="N896:N900">
    <cfRule type="cellIs" dxfId="4047" priority="4363" operator="between">
      <formula>121</formula>
      <formula>129</formula>
    </cfRule>
    <cfRule type="cellIs" dxfId="4046" priority="4364" operator="equal">
      <formula>527</formula>
    </cfRule>
    <cfRule type="cellIs" dxfId="4045" priority="4365" operator="equal">
      <formula>5212</formula>
    </cfRule>
    <cfRule type="cellIs" dxfId="4044" priority="4366" operator="equal">
      <formula>526</formula>
    </cfRule>
    <cfRule type="cellIs" dxfId="4043" priority="4367" operator="equal">
      <formula>8210</formula>
    </cfRule>
    <cfRule type="cellIs" dxfId="4042" priority="4368" operator="equal">
      <formula>7210</formula>
    </cfRule>
    <cfRule type="cellIs" dxfId="4041" priority="4369" operator="equal">
      <formula>4910</formula>
    </cfRule>
    <cfRule type="cellIs" dxfId="4040" priority="4370" operator="equal">
      <formula>6210</formula>
    </cfRule>
    <cfRule type="cellIs" dxfId="4039" priority="4371" operator="equal">
      <formula>5410</formula>
    </cfRule>
    <cfRule type="cellIs" dxfId="4038" priority="4372" operator="equal">
      <formula>3210</formula>
    </cfRule>
    <cfRule type="cellIs" dxfId="4037" priority="4373" operator="equal">
      <formula>111</formula>
    </cfRule>
  </conditionalFormatting>
  <conditionalFormatting sqref="N902:N906">
    <cfRule type="cellIs" dxfId="4036" priority="4352" operator="between">
      <formula>121</formula>
      <formula>129</formula>
    </cfRule>
    <cfRule type="cellIs" dxfId="4035" priority="4353" operator="equal">
      <formula>527</formula>
    </cfRule>
    <cfRule type="cellIs" dxfId="4034" priority="4354" operator="equal">
      <formula>5212</formula>
    </cfRule>
    <cfRule type="cellIs" dxfId="4033" priority="4355" operator="equal">
      <formula>526</formula>
    </cfRule>
    <cfRule type="cellIs" dxfId="4032" priority="4356" operator="equal">
      <formula>8210</formula>
    </cfRule>
    <cfRule type="cellIs" dxfId="4031" priority="4357" operator="equal">
      <formula>7210</formula>
    </cfRule>
    <cfRule type="cellIs" dxfId="4030" priority="4358" operator="equal">
      <formula>4910</formula>
    </cfRule>
    <cfRule type="cellIs" dxfId="4029" priority="4359" operator="equal">
      <formula>6210</formula>
    </cfRule>
    <cfRule type="cellIs" dxfId="4028" priority="4360" operator="equal">
      <formula>5410</formula>
    </cfRule>
    <cfRule type="cellIs" dxfId="4027" priority="4361" operator="equal">
      <formula>3210</formula>
    </cfRule>
    <cfRule type="cellIs" dxfId="4026" priority="4362" operator="equal">
      <formula>111</formula>
    </cfRule>
  </conditionalFormatting>
  <conditionalFormatting sqref="N911:N915">
    <cfRule type="cellIs" dxfId="4025" priority="4341" operator="between">
      <formula>121</formula>
      <formula>129</formula>
    </cfRule>
    <cfRule type="cellIs" dxfId="4024" priority="4342" operator="equal">
      <formula>527</formula>
    </cfRule>
    <cfRule type="cellIs" dxfId="4023" priority="4343" operator="equal">
      <formula>5212</formula>
    </cfRule>
    <cfRule type="cellIs" dxfId="4022" priority="4344" operator="equal">
      <formula>526</formula>
    </cfRule>
    <cfRule type="cellIs" dxfId="4021" priority="4345" operator="equal">
      <formula>8210</formula>
    </cfRule>
    <cfRule type="cellIs" dxfId="4020" priority="4346" operator="equal">
      <formula>7210</formula>
    </cfRule>
    <cfRule type="cellIs" dxfId="4019" priority="4347" operator="equal">
      <formula>4910</formula>
    </cfRule>
    <cfRule type="cellIs" dxfId="4018" priority="4348" operator="equal">
      <formula>6210</formula>
    </cfRule>
    <cfRule type="cellIs" dxfId="4017" priority="4349" operator="equal">
      <formula>5410</formula>
    </cfRule>
    <cfRule type="cellIs" dxfId="4016" priority="4350" operator="equal">
      <formula>3210</formula>
    </cfRule>
    <cfRule type="cellIs" dxfId="4015" priority="4351" operator="equal">
      <formula>111</formula>
    </cfRule>
  </conditionalFormatting>
  <conditionalFormatting sqref="N919:N923">
    <cfRule type="cellIs" dxfId="4014" priority="4330" operator="between">
      <formula>121</formula>
      <formula>129</formula>
    </cfRule>
    <cfRule type="cellIs" dxfId="4013" priority="4331" operator="equal">
      <formula>527</formula>
    </cfRule>
    <cfRule type="cellIs" dxfId="4012" priority="4332" operator="equal">
      <formula>5212</formula>
    </cfRule>
    <cfRule type="cellIs" dxfId="4011" priority="4333" operator="equal">
      <formula>526</formula>
    </cfRule>
    <cfRule type="cellIs" dxfId="4010" priority="4334" operator="equal">
      <formula>8210</formula>
    </cfRule>
    <cfRule type="cellIs" dxfId="4009" priority="4335" operator="equal">
      <formula>7210</formula>
    </cfRule>
    <cfRule type="cellIs" dxfId="4008" priority="4336" operator="equal">
      <formula>4910</formula>
    </cfRule>
    <cfRule type="cellIs" dxfId="4007" priority="4337" operator="equal">
      <formula>6210</formula>
    </cfRule>
    <cfRule type="cellIs" dxfId="4006" priority="4338" operator="equal">
      <formula>5410</formula>
    </cfRule>
    <cfRule type="cellIs" dxfId="4005" priority="4339" operator="equal">
      <formula>3210</formula>
    </cfRule>
    <cfRule type="cellIs" dxfId="4004" priority="4340" operator="equal">
      <formula>111</formula>
    </cfRule>
  </conditionalFormatting>
  <conditionalFormatting sqref="N925:N929">
    <cfRule type="cellIs" dxfId="4003" priority="4319" operator="between">
      <formula>121</formula>
      <formula>129</formula>
    </cfRule>
    <cfRule type="cellIs" dxfId="4002" priority="4320" operator="equal">
      <formula>527</formula>
    </cfRule>
    <cfRule type="cellIs" dxfId="4001" priority="4321" operator="equal">
      <formula>5212</formula>
    </cfRule>
    <cfRule type="cellIs" dxfId="4000" priority="4322" operator="equal">
      <formula>526</formula>
    </cfRule>
    <cfRule type="cellIs" dxfId="3999" priority="4323" operator="equal">
      <formula>8210</formula>
    </cfRule>
    <cfRule type="cellIs" dxfId="3998" priority="4324" operator="equal">
      <formula>7210</formula>
    </cfRule>
    <cfRule type="cellIs" dxfId="3997" priority="4325" operator="equal">
      <formula>4910</formula>
    </cfRule>
    <cfRule type="cellIs" dxfId="3996" priority="4326" operator="equal">
      <formula>6210</formula>
    </cfRule>
    <cfRule type="cellIs" dxfId="3995" priority="4327" operator="equal">
      <formula>5410</formula>
    </cfRule>
    <cfRule type="cellIs" dxfId="3994" priority="4328" operator="equal">
      <formula>3210</formula>
    </cfRule>
    <cfRule type="cellIs" dxfId="3993" priority="4329" operator="equal">
      <formula>111</formula>
    </cfRule>
  </conditionalFormatting>
  <conditionalFormatting sqref="N932:N936">
    <cfRule type="cellIs" dxfId="3992" priority="4308" operator="between">
      <formula>121</formula>
      <formula>129</formula>
    </cfRule>
    <cfRule type="cellIs" dxfId="3991" priority="4309" operator="equal">
      <formula>527</formula>
    </cfRule>
    <cfRule type="cellIs" dxfId="3990" priority="4310" operator="equal">
      <formula>5212</formula>
    </cfRule>
    <cfRule type="cellIs" dxfId="3989" priority="4311" operator="equal">
      <formula>526</formula>
    </cfRule>
    <cfRule type="cellIs" dxfId="3988" priority="4312" operator="equal">
      <formula>8210</formula>
    </cfRule>
    <cfRule type="cellIs" dxfId="3987" priority="4313" operator="equal">
      <formula>7210</formula>
    </cfRule>
    <cfRule type="cellIs" dxfId="3986" priority="4314" operator="equal">
      <formula>4910</formula>
    </cfRule>
    <cfRule type="cellIs" dxfId="3985" priority="4315" operator="equal">
      <formula>6210</formula>
    </cfRule>
    <cfRule type="cellIs" dxfId="3984" priority="4316" operator="equal">
      <formula>5410</formula>
    </cfRule>
    <cfRule type="cellIs" dxfId="3983" priority="4317" operator="equal">
      <formula>3210</formula>
    </cfRule>
    <cfRule type="cellIs" dxfId="3982" priority="4318" operator="equal">
      <formula>111</formula>
    </cfRule>
  </conditionalFormatting>
  <conditionalFormatting sqref="N938:N942">
    <cfRule type="cellIs" dxfId="3981" priority="4297" operator="between">
      <formula>121</formula>
      <formula>129</formula>
    </cfRule>
    <cfRule type="cellIs" dxfId="3980" priority="4298" operator="equal">
      <formula>527</formula>
    </cfRule>
    <cfRule type="cellIs" dxfId="3979" priority="4299" operator="equal">
      <formula>5212</formula>
    </cfRule>
    <cfRule type="cellIs" dxfId="3978" priority="4300" operator="equal">
      <formula>526</formula>
    </cfRule>
    <cfRule type="cellIs" dxfId="3977" priority="4301" operator="equal">
      <formula>8210</formula>
    </cfRule>
    <cfRule type="cellIs" dxfId="3976" priority="4302" operator="equal">
      <formula>7210</formula>
    </cfRule>
    <cfRule type="cellIs" dxfId="3975" priority="4303" operator="equal">
      <formula>4910</formula>
    </cfRule>
    <cfRule type="cellIs" dxfId="3974" priority="4304" operator="equal">
      <formula>6210</formula>
    </cfRule>
    <cfRule type="cellIs" dxfId="3973" priority="4305" operator="equal">
      <formula>5410</formula>
    </cfRule>
    <cfRule type="cellIs" dxfId="3972" priority="4306" operator="equal">
      <formula>3210</formula>
    </cfRule>
    <cfRule type="cellIs" dxfId="3971" priority="4307" operator="equal">
      <formula>111</formula>
    </cfRule>
  </conditionalFormatting>
  <conditionalFormatting sqref="N944:N948">
    <cfRule type="cellIs" dxfId="3970" priority="4286" operator="between">
      <formula>121</formula>
      <formula>129</formula>
    </cfRule>
    <cfRule type="cellIs" dxfId="3969" priority="4287" operator="equal">
      <formula>527</formula>
    </cfRule>
    <cfRule type="cellIs" dxfId="3968" priority="4288" operator="equal">
      <formula>5212</formula>
    </cfRule>
    <cfRule type="cellIs" dxfId="3967" priority="4289" operator="equal">
      <formula>526</formula>
    </cfRule>
    <cfRule type="cellIs" dxfId="3966" priority="4290" operator="equal">
      <formula>8210</formula>
    </cfRule>
    <cfRule type="cellIs" dxfId="3965" priority="4291" operator="equal">
      <formula>7210</formula>
    </cfRule>
    <cfRule type="cellIs" dxfId="3964" priority="4292" operator="equal">
      <formula>4910</formula>
    </cfRule>
    <cfRule type="cellIs" dxfId="3963" priority="4293" operator="equal">
      <formula>6210</formula>
    </cfRule>
    <cfRule type="cellIs" dxfId="3962" priority="4294" operator="equal">
      <formula>5410</formula>
    </cfRule>
    <cfRule type="cellIs" dxfId="3961" priority="4295" operator="equal">
      <formula>3210</formula>
    </cfRule>
    <cfRule type="cellIs" dxfId="3960" priority="4296" operator="equal">
      <formula>111</formula>
    </cfRule>
  </conditionalFormatting>
  <conditionalFormatting sqref="N950:N954">
    <cfRule type="cellIs" dxfId="3959" priority="4275" operator="between">
      <formula>121</formula>
      <formula>129</formula>
    </cfRule>
    <cfRule type="cellIs" dxfId="3958" priority="4276" operator="equal">
      <formula>527</formula>
    </cfRule>
    <cfRule type="cellIs" dxfId="3957" priority="4277" operator="equal">
      <formula>5212</formula>
    </cfRule>
    <cfRule type="cellIs" dxfId="3956" priority="4278" operator="equal">
      <formula>526</formula>
    </cfRule>
    <cfRule type="cellIs" dxfId="3955" priority="4279" operator="equal">
      <formula>8210</formula>
    </cfRule>
    <cfRule type="cellIs" dxfId="3954" priority="4280" operator="equal">
      <formula>7210</formula>
    </cfRule>
    <cfRule type="cellIs" dxfId="3953" priority="4281" operator="equal">
      <formula>4910</formula>
    </cfRule>
    <cfRule type="cellIs" dxfId="3952" priority="4282" operator="equal">
      <formula>6210</formula>
    </cfRule>
    <cfRule type="cellIs" dxfId="3951" priority="4283" operator="equal">
      <formula>5410</formula>
    </cfRule>
    <cfRule type="cellIs" dxfId="3950" priority="4284" operator="equal">
      <formula>3210</formula>
    </cfRule>
    <cfRule type="cellIs" dxfId="3949" priority="4285" operator="equal">
      <formula>111</formula>
    </cfRule>
  </conditionalFormatting>
  <conditionalFormatting sqref="N956:N960">
    <cfRule type="cellIs" dxfId="3948" priority="4264" operator="between">
      <formula>121</formula>
      <formula>129</formula>
    </cfRule>
    <cfRule type="cellIs" dxfId="3947" priority="4265" operator="equal">
      <formula>527</formula>
    </cfRule>
    <cfRule type="cellIs" dxfId="3946" priority="4266" operator="equal">
      <formula>5212</formula>
    </cfRule>
    <cfRule type="cellIs" dxfId="3945" priority="4267" operator="equal">
      <formula>526</formula>
    </cfRule>
    <cfRule type="cellIs" dxfId="3944" priority="4268" operator="equal">
      <formula>8210</formula>
    </cfRule>
    <cfRule type="cellIs" dxfId="3943" priority="4269" operator="equal">
      <formula>7210</formula>
    </cfRule>
    <cfRule type="cellIs" dxfId="3942" priority="4270" operator="equal">
      <formula>4910</formula>
    </cfRule>
    <cfRule type="cellIs" dxfId="3941" priority="4271" operator="equal">
      <formula>6210</formula>
    </cfRule>
    <cfRule type="cellIs" dxfId="3940" priority="4272" operator="equal">
      <formula>5410</formula>
    </cfRule>
    <cfRule type="cellIs" dxfId="3939" priority="4273" operator="equal">
      <formula>3210</formula>
    </cfRule>
    <cfRule type="cellIs" dxfId="3938" priority="4274" operator="equal">
      <formula>111</formula>
    </cfRule>
  </conditionalFormatting>
  <conditionalFormatting sqref="N962:N966">
    <cfRule type="cellIs" dxfId="3937" priority="4253" operator="between">
      <formula>121</formula>
      <formula>129</formula>
    </cfRule>
    <cfRule type="cellIs" dxfId="3936" priority="4254" operator="equal">
      <formula>527</formula>
    </cfRule>
    <cfRule type="cellIs" dxfId="3935" priority="4255" operator="equal">
      <formula>5212</formula>
    </cfRule>
    <cfRule type="cellIs" dxfId="3934" priority="4256" operator="equal">
      <formula>526</formula>
    </cfRule>
    <cfRule type="cellIs" dxfId="3933" priority="4257" operator="equal">
      <formula>8210</formula>
    </cfRule>
    <cfRule type="cellIs" dxfId="3932" priority="4258" operator="equal">
      <formula>7210</formula>
    </cfRule>
    <cfRule type="cellIs" dxfId="3931" priority="4259" operator="equal">
      <formula>4910</formula>
    </cfRule>
    <cfRule type="cellIs" dxfId="3930" priority="4260" operator="equal">
      <formula>6210</formula>
    </cfRule>
    <cfRule type="cellIs" dxfId="3929" priority="4261" operator="equal">
      <formula>5410</formula>
    </cfRule>
    <cfRule type="cellIs" dxfId="3928" priority="4262" operator="equal">
      <formula>3210</formula>
    </cfRule>
    <cfRule type="cellIs" dxfId="3927" priority="4263" operator="equal">
      <formula>111</formula>
    </cfRule>
  </conditionalFormatting>
  <conditionalFormatting sqref="N968:N972">
    <cfRule type="cellIs" dxfId="3926" priority="4242" operator="between">
      <formula>121</formula>
      <formula>129</formula>
    </cfRule>
    <cfRule type="cellIs" dxfId="3925" priority="4243" operator="equal">
      <formula>527</formula>
    </cfRule>
    <cfRule type="cellIs" dxfId="3924" priority="4244" operator="equal">
      <formula>5212</formula>
    </cfRule>
    <cfRule type="cellIs" dxfId="3923" priority="4245" operator="equal">
      <formula>526</formula>
    </cfRule>
    <cfRule type="cellIs" dxfId="3922" priority="4246" operator="equal">
      <formula>8210</formula>
    </cfRule>
    <cfRule type="cellIs" dxfId="3921" priority="4247" operator="equal">
      <formula>7210</formula>
    </cfRule>
    <cfRule type="cellIs" dxfId="3920" priority="4248" operator="equal">
      <formula>4910</formula>
    </cfRule>
    <cfRule type="cellIs" dxfId="3919" priority="4249" operator="equal">
      <formula>6210</formula>
    </cfRule>
    <cfRule type="cellIs" dxfId="3918" priority="4250" operator="equal">
      <formula>5410</formula>
    </cfRule>
    <cfRule type="cellIs" dxfId="3917" priority="4251" operator="equal">
      <formula>3210</formula>
    </cfRule>
    <cfRule type="cellIs" dxfId="3916" priority="4252" operator="equal">
      <formula>111</formula>
    </cfRule>
  </conditionalFormatting>
  <conditionalFormatting sqref="N975:N979">
    <cfRule type="cellIs" dxfId="3915" priority="4231" operator="between">
      <formula>121</formula>
      <formula>129</formula>
    </cfRule>
    <cfRule type="cellIs" dxfId="3914" priority="4232" operator="equal">
      <formula>527</formula>
    </cfRule>
    <cfRule type="cellIs" dxfId="3913" priority="4233" operator="equal">
      <formula>5212</formula>
    </cfRule>
    <cfRule type="cellIs" dxfId="3912" priority="4234" operator="equal">
      <formula>526</formula>
    </cfRule>
    <cfRule type="cellIs" dxfId="3911" priority="4235" operator="equal">
      <formula>8210</formula>
    </cfRule>
    <cfRule type="cellIs" dxfId="3910" priority="4236" operator="equal">
      <formula>7210</formula>
    </cfRule>
    <cfRule type="cellIs" dxfId="3909" priority="4237" operator="equal">
      <formula>4910</formula>
    </cfRule>
    <cfRule type="cellIs" dxfId="3908" priority="4238" operator="equal">
      <formula>6210</formula>
    </cfRule>
    <cfRule type="cellIs" dxfId="3907" priority="4239" operator="equal">
      <formula>5410</formula>
    </cfRule>
    <cfRule type="cellIs" dxfId="3906" priority="4240" operator="equal">
      <formula>3210</formula>
    </cfRule>
    <cfRule type="cellIs" dxfId="3905" priority="4241" operator="equal">
      <formula>111</formula>
    </cfRule>
  </conditionalFormatting>
  <conditionalFormatting sqref="N982:N986">
    <cfRule type="cellIs" dxfId="3904" priority="4220" operator="between">
      <formula>121</formula>
      <formula>129</formula>
    </cfRule>
    <cfRule type="cellIs" dxfId="3903" priority="4221" operator="equal">
      <formula>527</formula>
    </cfRule>
    <cfRule type="cellIs" dxfId="3902" priority="4222" operator="equal">
      <formula>5212</formula>
    </cfRule>
    <cfRule type="cellIs" dxfId="3901" priority="4223" operator="equal">
      <formula>526</formula>
    </cfRule>
    <cfRule type="cellIs" dxfId="3900" priority="4224" operator="equal">
      <formula>8210</formula>
    </cfRule>
    <cfRule type="cellIs" dxfId="3899" priority="4225" operator="equal">
      <formula>7210</formula>
    </cfRule>
    <cfRule type="cellIs" dxfId="3898" priority="4226" operator="equal">
      <formula>4910</formula>
    </cfRule>
    <cfRule type="cellIs" dxfId="3897" priority="4227" operator="equal">
      <formula>6210</formula>
    </cfRule>
    <cfRule type="cellIs" dxfId="3896" priority="4228" operator="equal">
      <formula>5410</formula>
    </cfRule>
    <cfRule type="cellIs" dxfId="3895" priority="4229" operator="equal">
      <formula>3210</formula>
    </cfRule>
    <cfRule type="cellIs" dxfId="3894" priority="4230" operator="equal">
      <formula>111</formula>
    </cfRule>
  </conditionalFormatting>
  <conditionalFormatting sqref="N989:N993">
    <cfRule type="cellIs" dxfId="3893" priority="4209" operator="between">
      <formula>121</formula>
      <formula>129</formula>
    </cfRule>
    <cfRule type="cellIs" dxfId="3892" priority="4210" operator="equal">
      <formula>527</formula>
    </cfRule>
    <cfRule type="cellIs" dxfId="3891" priority="4211" operator="equal">
      <formula>5212</formula>
    </cfRule>
    <cfRule type="cellIs" dxfId="3890" priority="4212" operator="equal">
      <formula>526</formula>
    </cfRule>
    <cfRule type="cellIs" dxfId="3889" priority="4213" operator="equal">
      <formula>8210</formula>
    </cfRule>
    <cfRule type="cellIs" dxfId="3888" priority="4214" operator="equal">
      <formula>7210</formula>
    </cfRule>
    <cfRule type="cellIs" dxfId="3887" priority="4215" operator="equal">
      <formula>4910</formula>
    </cfRule>
    <cfRule type="cellIs" dxfId="3886" priority="4216" operator="equal">
      <formula>6210</formula>
    </cfRule>
    <cfRule type="cellIs" dxfId="3885" priority="4217" operator="equal">
      <formula>5410</formula>
    </cfRule>
    <cfRule type="cellIs" dxfId="3884" priority="4218" operator="equal">
      <formula>3210</formula>
    </cfRule>
    <cfRule type="cellIs" dxfId="3883" priority="4219" operator="equal">
      <formula>111</formula>
    </cfRule>
  </conditionalFormatting>
  <conditionalFormatting sqref="N996:N1000">
    <cfRule type="cellIs" dxfId="3882" priority="4198" operator="between">
      <formula>121</formula>
      <formula>129</formula>
    </cfRule>
    <cfRule type="cellIs" dxfId="3881" priority="4199" operator="equal">
      <formula>527</formula>
    </cfRule>
    <cfRule type="cellIs" dxfId="3880" priority="4200" operator="equal">
      <formula>5212</formula>
    </cfRule>
    <cfRule type="cellIs" dxfId="3879" priority="4201" operator="equal">
      <formula>526</formula>
    </cfRule>
    <cfRule type="cellIs" dxfId="3878" priority="4202" operator="equal">
      <formula>8210</formula>
    </cfRule>
    <cfRule type="cellIs" dxfId="3877" priority="4203" operator="equal">
      <formula>7210</formula>
    </cfRule>
    <cfRule type="cellIs" dxfId="3876" priority="4204" operator="equal">
      <formula>4910</formula>
    </cfRule>
    <cfRule type="cellIs" dxfId="3875" priority="4205" operator="equal">
      <formula>6210</formula>
    </cfRule>
    <cfRule type="cellIs" dxfId="3874" priority="4206" operator="equal">
      <formula>5410</formula>
    </cfRule>
    <cfRule type="cellIs" dxfId="3873" priority="4207" operator="equal">
      <formula>3210</formula>
    </cfRule>
    <cfRule type="cellIs" dxfId="3872" priority="4208" operator="equal">
      <formula>111</formula>
    </cfRule>
  </conditionalFormatting>
  <conditionalFormatting sqref="N1004:N1008">
    <cfRule type="cellIs" dxfId="3871" priority="4187" operator="between">
      <formula>121</formula>
      <formula>129</formula>
    </cfRule>
    <cfRule type="cellIs" dxfId="3870" priority="4188" operator="equal">
      <formula>527</formula>
    </cfRule>
    <cfRule type="cellIs" dxfId="3869" priority="4189" operator="equal">
      <formula>5212</formula>
    </cfRule>
    <cfRule type="cellIs" dxfId="3868" priority="4190" operator="equal">
      <formula>526</formula>
    </cfRule>
    <cfRule type="cellIs" dxfId="3867" priority="4191" operator="equal">
      <formula>8210</formula>
    </cfRule>
    <cfRule type="cellIs" dxfId="3866" priority="4192" operator="equal">
      <formula>7210</formula>
    </cfRule>
    <cfRule type="cellIs" dxfId="3865" priority="4193" operator="equal">
      <formula>4910</formula>
    </cfRule>
    <cfRule type="cellIs" dxfId="3864" priority="4194" operator="equal">
      <formula>6210</formula>
    </cfRule>
    <cfRule type="cellIs" dxfId="3863" priority="4195" operator="equal">
      <formula>5410</formula>
    </cfRule>
    <cfRule type="cellIs" dxfId="3862" priority="4196" operator="equal">
      <formula>3210</formula>
    </cfRule>
    <cfRule type="cellIs" dxfId="3861" priority="4197" operator="equal">
      <formula>111</formula>
    </cfRule>
  </conditionalFormatting>
  <conditionalFormatting sqref="N1011:N1015">
    <cfRule type="cellIs" dxfId="3860" priority="4176" operator="between">
      <formula>121</formula>
      <formula>129</formula>
    </cfRule>
    <cfRule type="cellIs" dxfId="3859" priority="4177" operator="equal">
      <formula>527</formula>
    </cfRule>
    <cfRule type="cellIs" dxfId="3858" priority="4178" operator="equal">
      <formula>5212</formula>
    </cfRule>
    <cfRule type="cellIs" dxfId="3857" priority="4179" operator="equal">
      <formula>526</formula>
    </cfRule>
    <cfRule type="cellIs" dxfId="3856" priority="4180" operator="equal">
      <formula>8210</formula>
    </cfRule>
    <cfRule type="cellIs" dxfId="3855" priority="4181" operator="equal">
      <formula>7210</formula>
    </cfRule>
    <cfRule type="cellIs" dxfId="3854" priority="4182" operator="equal">
      <formula>4910</formula>
    </cfRule>
    <cfRule type="cellIs" dxfId="3853" priority="4183" operator="equal">
      <formula>6210</formula>
    </cfRule>
    <cfRule type="cellIs" dxfId="3852" priority="4184" operator="equal">
      <formula>5410</formula>
    </cfRule>
    <cfRule type="cellIs" dxfId="3851" priority="4185" operator="equal">
      <formula>3210</formula>
    </cfRule>
    <cfRule type="cellIs" dxfId="3850" priority="4186" operator="equal">
      <formula>111</formula>
    </cfRule>
  </conditionalFormatting>
  <conditionalFormatting sqref="N1020:N1024">
    <cfRule type="cellIs" dxfId="3849" priority="4165" operator="between">
      <formula>121</formula>
      <formula>129</formula>
    </cfRule>
    <cfRule type="cellIs" dxfId="3848" priority="4166" operator="equal">
      <formula>527</formula>
    </cfRule>
    <cfRule type="cellIs" dxfId="3847" priority="4167" operator="equal">
      <formula>5212</formula>
    </cfRule>
    <cfRule type="cellIs" dxfId="3846" priority="4168" operator="equal">
      <formula>526</formula>
    </cfRule>
    <cfRule type="cellIs" dxfId="3845" priority="4169" operator="equal">
      <formula>8210</formula>
    </cfRule>
    <cfRule type="cellIs" dxfId="3844" priority="4170" operator="equal">
      <formula>7210</formula>
    </cfRule>
    <cfRule type="cellIs" dxfId="3843" priority="4171" operator="equal">
      <formula>4910</formula>
    </cfRule>
    <cfRule type="cellIs" dxfId="3842" priority="4172" operator="equal">
      <formula>6210</formula>
    </cfRule>
    <cfRule type="cellIs" dxfId="3841" priority="4173" operator="equal">
      <formula>5410</formula>
    </cfRule>
    <cfRule type="cellIs" dxfId="3840" priority="4174" operator="equal">
      <formula>3210</formula>
    </cfRule>
    <cfRule type="cellIs" dxfId="3839" priority="4175" operator="equal">
      <formula>111</formula>
    </cfRule>
  </conditionalFormatting>
  <conditionalFormatting sqref="N1027:N1031">
    <cfRule type="cellIs" dxfId="3838" priority="4154" operator="between">
      <formula>121</formula>
      <formula>129</formula>
    </cfRule>
    <cfRule type="cellIs" dxfId="3837" priority="4155" operator="equal">
      <formula>527</formula>
    </cfRule>
    <cfRule type="cellIs" dxfId="3836" priority="4156" operator="equal">
      <formula>5212</formula>
    </cfRule>
    <cfRule type="cellIs" dxfId="3835" priority="4157" operator="equal">
      <formula>526</formula>
    </cfRule>
    <cfRule type="cellIs" dxfId="3834" priority="4158" operator="equal">
      <formula>8210</formula>
    </cfRule>
    <cfRule type="cellIs" dxfId="3833" priority="4159" operator="equal">
      <formula>7210</formula>
    </cfRule>
    <cfRule type="cellIs" dxfId="3832" priority="4160" operator="equal">
      <formula>4910</formula>
    </cfRule>
    <cfRule type="cellIs" dxfId="3831" priority="4161" operator="equal">
      <formula>6210</formula>
    </cfRule>
    <cfRule type="cellIs" dxfId="3830" priority="4162" operator="equal">
      <formula>5410</formula>
    </cfRule>
    <cfRule type="cellIs" dxfId="3829" priority="4163" operator="equal">
      <formula>3210</formula>
    </cfRule>
    <cfRule type="cellIs" dxfId="3828" priority="4164" operator="equal">
      <formula>111</formula>
    </cfRule>
  </conditionalFormatting>
  <conditionalFormatting sqref="N487">
    <cfRule type="cellIs" dxfId="3827" priority="4143" operator="between">
      <formula>121</formula>
      <formula>129</formula>
    </cfRule>
    <cfRule type="cellIs" dxfId="3826" priority="4144" operator="equal">
      <formula>527</formula>
    </cfRule>
    <cfRule type="cellIs" dxfId="3825" priority="4145" operator="equal">
      <formula>5212</formula>
    </cfRule>
    <cfRule type="cellIs" dxfId="3824" priority="4146" operator="equal">
      <formula>526</formula>
    </cfRule>
    <cfRule type="cellIs" dxfId="3823" priority="4147" operator="equal">
      <formula>8210</formula>
    </cfRule>
    <cfRule type="cellIs" dxfId="3822" priority="4148" operator="equal">
      <formula>7210</formula>
    </cfRule>
    <cfRule type="cellIs" dxfId="3821" priority="4149" operator="equal">
      <formula>4910</formula>
    </cfRule>
    <cfRule type="cellIs" dxfId="3820" priority="4150" operator="equal">
      <formula>6210</formula>
    </cfRule>
    <cfRule type="cellIs" dxfId="3819" priority="4151" operator="equal">
      <formula>5410</formula>
    </cfRule>
    <cfRule type="cellIs" dxfId="3818" priority="4152" operator="equal">
      <formula>3210</formula>
    </cfRule>
    <cfRule type="cellIs" dxfId="3817" priority="4153" operator="equal">
      <formula>111</formula>
    </cfRule>
  </conditionalFormatting>
  <conditionalFormatting sqref="N488:N492">
    <cfRule type="cellIs" dxfId="3816" priority="4132" operator="between">
      <formula>121</formula>
      <formula>129</formula>
    </cfRule>
    <cfRule type="cellIs" dxfId="3815" priority="4133" operator="equal">
      <formula>527</formula>
    </cfRule>
    <cfRule type="cellIs" dxfId="3814" priority="4134" operator="equal">
      <formula>5212</formula>
    </cfRule>
    <cfRule type="cellIs" dxfId="3813" priority="4135" operator="equal">
      <formula>526</formula>
    </cfRule>
    <cfRule type="cellIs" dxfId="3812" priority="4136" operator="equal">
      <formula>8210</formula>
    </cfRule>
    <cfRule type="cellIs" dxfId="3811" priority="4137" operator="equal">
      <formula>7210</formula>
    </cfRule>
    <cfRule type="cellIs" dxfId="3810" priority="4138" operator="equal">
      <formula>4910</formula>
    </cfRule>
    <cfRule type="cellIs" dxfId="3809" priority="4139" operator="equal">
      <formula>6210</formula>
    </cfRule>
    <cfRule type="cellIs" dxfId="3808" priority="4140" operator="equal">
      <formula>5410</formula>
    </cfRule>
    <cfRule type="cellIs" dxfId="3807" priority="4141" operator="equal">
      <formula>3210</formula>
    </cfRule>
    <cfRule type="cellIs" dxfId="3806" priority="4142" operator="equal">
      <formula>111</formula>
    </cfRule>
  </conditionalFormatting>
  <conditionalFormatting sqref="N439:N441">
    <cfRule type="cellIs" dxfId="3805" priority="4121" operator="between">
      <formula>121</formula>
      <formula>129</formula>
    </cfRule>
    <cfRule type="cellIs" dxfId="3804" priority="4122" operator="equal">
      <formula>527</formula>
    </cfRule>
    <cfRule type="cellIs" dxfId="3803" priority="4123" operator="equal">
      <formula>5212</formula>
    </cfRule>
    <cfRule type="cellIs" dxfId="3802" priority="4124" operator="equal">
      <formula>526</formula>
    </cfRule>
    <cfRule type="cellIs" dxfId="3801" priority="4125" operator="equal">
      <formula>8210</formula>
    </cfRule>
    <cfRule type="cellIs" dxfId="3800" priority="4126" operator="equal">
      <formula>7210</formula>
    </cfRule>
    <cfRule type="cellIs" dxfId="3799" priority="4127" operator="equal">
      <formula>4910</formula>
    </cfRule>
    <cfRule type="cellIs" dxfId="3798" priority="4128" operator="equal">
      <formula>6210</formula>
    </cfRule>
    <cfRule type="cellIs" dxfId="3797" priority="4129" operator="equal">
      <formula>5410</formula>
    </cfRule>
    <cfRule type="cellIs" dxfId="3796" priority="4130" operator="equal">
      <formula>3210</formula>
    </cfRule>
    <cfRule type="cellIs" dxfId="3795" priority="4131" operator="equal">
      <formula>111</formula>
    </cfRule>
  </conditionalFormatting>
  <conditionalFormatting sqref="N442:N446">
    <cfRule type="cellIs" dxfId="3794" priority="4110" operator="between">
      <formula>121</formula>
      <formula>129</formula>
    </cfRule>
    <cfRule type="cellIs" dxfId="3793" priority="4111" operator="equal">
      <formula>527</formula>
    </cfRule>
    <cfRule type="cellIs" dxfId="3792" priority="4112" operator="equal">
      <formula>5212</formula>
    </cfRule>
    <cfRule type="cellIs" dxfId="3791" priority="4113" operator="equal">
      <formula>526</formula>
    </cfRule>
    <cfRule type="cellIs" dxfId="3790" priority="4114" operator="equal">
      <formula>8210</formula>
    </cfRule>
    <cfRule type="cellIs" dxfId="3789" priority="4115" operator="equal">
      <formula>7210</formula>
    </cfRule>
    <cfRule type="cellIs" dxfId="3788" priority="4116" operator="equal">
      <formula>4910</formula>
    </cfRule>
    <cfRule type="cellIs" dxfId="3787" priority="4117" operator="equal">
      <formula>6210</formula>
    </cfRule>
    <cfRule type="cellIs" dxfId="3786" priority="4118" operator="equal">
      <formula>5410</formula>
    </cfRule>
    <cfRule type="cellIs" dxfId="3785" priority="4119" operator="equal">
      <formula>3210</formula>
    </cfRule>
    <cfRule type="cellIs" dxfId="3784" priority="4120" operator="equal">
      <formula>111</formula>
    </cfRule>
  </conditionalFormatting>
  <conditionalFormatting sqref="N401">
    <cfRule type="cellIs" dxfId="3783" priority="4099" operator="between">
      <formula>121</formula>
      <formula>129</formula>
    </cfRule>
    <cfRule type="cellIs" dxfId="3782" priority="4100" operator="equal">
      <formula>527</formula>
    </cfRule>
    <cfRule type="cellIs" dxfId="3781" priority="4101" operator="equal">
      <formula>5212</formula>
    </cfRule>
    <cfRule type="cellIs" dxfId="3780" priority="4102" operator="equal">
      <formula>526</formula>
    </cfRule>
    <cfRule type="cellIs" dxfId="3779" priority="4103" operator="equal">
      <formula>8210</formula>
    </cfRule>
    <cfRule type="cellIs" dxfId="3778" priority="4104" operator="equal">
      <formula>7210</formula>
    </cfRule>
    <cfRule type="cellIs" dxfId="3777" priority="4105" operator="equal">
      <formula>4910</formula>
    </cfRule>
    <cfRule type="cellIs" dxfId="3776" priority="4106" operator="equal">
      <formula>6210</formula>
    </cfRule>
    <cfRule type="cellIs" dxfId="3775" priority="4107" operator="equal">
      <formula>5410</formula>
    </cfRule>
    <cfRule type="cellIs" dxfId="3774" priority="4108" operator="equal">
      <formula>3210</formula>
    </cfRule>
    <cfRule type="cellIs" dxfId="3773" priority="4109" operator="equal">
      <formula>111</formula>
    </cfRule>
  </conditionalFormatting>
  <conditionalFormatting sqref="N402:N406">
    <cfRule type="cellIs" dxfId="3772" priority="4088" operator="between">
      <formula>121</formula>
      <formula>129</formula>
    </cfRule>
    <cfRule type="cellIs" dxfId="3771" priority="4089" operator="equal">
      <formula>527</formula>
    </cfRule>
    <cfRule type="cellIs" dxfId="3770" priority="4090" operator="equal">
      <formula>5212</formula>
    </cfRule>
    <cfRule type="cellIs" dxfId="3769" priority="4091" operator="equal">
      <formula>526</formula>
    </cfRule>
    <cfRule type="cellIs" dxfId="3768" priority="4092" operator="equal">
      <formula>8210</formula>
    </cfRule>
    <cfRule type="cellIs" dxfId="3767" priority="4093" operator="equal">
      <formula>7210</formula>
    </cfRule>
    <cfRule type="cellIs" dxfId="3766" priority="4094" operator="equal">
      <formula>4910</formula>
    </cfRule>
    <cfRule type="cellIs" dxfId="3765" priority="4095" operator="equal">
      <formula>6210</formula>
    </cfRule>
    <cfRule type="cellIs" dxfId="3764" priority="4096" operator="equal">
      <formula>5410</formula>
    </cfRule>
    <cfRule type="cellIs" dxfId="3763" priority="4097" operator="equal">
      <formula>3210</formula>
    </cfRule>
    <cfRule type="cellIs" dxfId="3762" priority="4098" operator="equal">
      <formula>111</formula>
    </cfRule>
  </conditionalFormatting>
  <conditionalFormatting sqref="N447:N448">
    <cfRule type="cellIs" dxfId="3761" priority="4077" operator="between">
      <formula>121</formula>
      <formula>129</formula>
    </cfRule>
    <cfRule type="cellIs" dxfId="3760" priority="4078" operator="equal">
      <formula>527</formula>
    </cfRule>
    <cfRule type="cellIs" dxfId="3759" priority="4079" operator="equal">
      <formula>5212</formula>
    </cfRule>
    <cfRule type="cellIs" dxfId="3758" priority="4080" operator="equal">
      <formula>526</formula>
    </cfRule>
    <cfRule type="cellIs" dxfId="3757" priority="4081" operator="equal">
      <formula>8210</formula>
    </cfRule>
    <cfRule type="cellIs" dxfId="3756" priority="4082" operator="equal">
      <formula>7210</formula>
    </cfRule>
    <cfRule type="cellIs" dxfId="3755" priority="4083" operator="equal">
      <formula>4910</formula>
    </cfRule>
    <cfRule type="cellIs" dxfId="3754" priority="4084" operator="equal">
      <formula>6210</formula>
    </cfRule>
    <cfRule type="cellIs" dxfId="3753" priority="4085" operator="equal">
      <formula>5410</formula>
    </cfRule>
    <cfRule type="cellIs" dxfId="3752" priority="4086" operator="equal">
      <formula>3210</formula>
    </cfRule>
    <cfRule type="cellIs" dxfId="3751" priority="4087" operator="equal">
      <formula>111</formula>
    </cfRule>
  </conditionalFormatting>
  <conditionalFormatting sqref="N449:N453">
    <cfRule type="cellIs" dxfId="3750" priority="4066" operator="between">
      <formula>121</formula>
      <formula>129</formula>
    </cfRule>
    <cfRule type="cellIs" dxfId="3749" priority="4067" operator="equal">
      <formula>527</formula>
    </cfRule>
    <cfRule type="cellIs" dxfId="3748" priority="4068" operator="equal">
      <formula>5212</formula>
    </cfRule>
    <cfRule type="cellIs" dxfId="3747" priority="4069" operator="equal">
      <formula>526</formula>
    </cfRule>
    <cfRule type="cellIs" dxfId="3746" priority="4070" operator="equal">
      <formula>8210</formula>
    </cfRule>
    <cfRule type="cellIs" dxfId="3745" priority="4071" operator="equal">
      <formula>7210</formula>
    </cfRule>
    <cfRule type="cellIs" dxfId="3744" priority="4072" operator="equal">
      <formula>4910</formula>
    </cfRule>
    <cfRule type="cellIs" dxfId="3743" priority="4073" operator="equal">
      <formula>6210</formula>
    </cfRule>
    <cfRule type="cellIs" dxfId="3742" priority="4074" operator="equal">
      <formula>5410</formula>
    </cfRule>
    <cfRule type="cellIs" dxfId="3741" priority="4075" operator="equal">
      <formula>3210</formula>
    </cfRule>
    <cfRule type="cellIs" dxfId="3740" priority="4076" operator="equal">
      <formula>111</formula>
    </cfRule>
  </conditionalFormatting>
  <conditionalFormatting sqref="N562:N563">
    <cfRule type="cellIs" dxfId="3739" priority="4055" operator="between">
      <formula>121</formula>
      <formula>129</formula>
    </cfRule>
    <cfRule type="cellIs" dxfId="3738" priority="4056" operator="equal">
      <formula>527</formula>
    </cfRule>
    <cfRule type="cellIs" dxfId="3737" priority="4057" operator="equal">
      <formula>5212</formula>
    </cfRule>
    <cfRule type="cellIs" dxfId="3736" priority="4058" operator="equal">
      <formula>526</formula>
    </cfRule>
    <cfRule type="cellIs" dxfId="3735" priority="4059" operator="equal">
      <formula>8210</formula>
    </cfRule>
    <cfRule type="cellIs" dxfId="3734" priority="4060" operator="equal">
      <formula>7210</formula>
    </cfRule>
    <cfRule type="cellIs" dxfId="3733" priority="4061" operator="equal">
      <formula>4910</formula>
    </cfRule>
    <cfRule type="cellIs" dxfId="3732" priority="4062" operator="equal">
      <formula>6210</formula>
    </cfRule>
    <cfRule type="cellIs" dxfId="3731" priority="4063" operator="equal">
      <formula>5410</formula>
    </cfRule>
    <cfRule type="cellIs" dxfId="3730" priority="4064" operator="equal">
      <formula>3210</formula>
    </cfRule>
    <cfRule type="cellIs" dxfId="3729" priority="4065" operator="equal">
      <formula>111</formula>
    </cfRule>
  </conditionalFormatting>
  <conditionalFormatting sqref="N564:N568">
    <cfRule type="cellIs" dxfId="3728" priority="4044" operator="between">
      <formula>121</formula>
      <formula>129</formula>
    </cfRule>
    <cfRule type="cellIs" dxfId="3727" priority="4045" operator="equal">
      <formula>527</formula>
    </cfRule>
    <cfRule type="cellIs" dxfId="3726" priority="4046" operator="equal">
      <formula>5212</formula>
    </cfRule>
    <cfRule type="cellIs" dxfId="3725" priority="4047" operator="equal">
      <formula>526</formula>
    </cfRule>
    <cfRule type="cellIs" dxfId="3724" priority="4048" operator="equal">
      <formula>8210</formula>
    </cfRule>
    <cfRule type="cellIs" dxfId="3723" priority="4049" operator="equal">
      <formula>7210</formula>
    </cfRule>
    <cfRule type="cellIs" dxfId="3722" priority="4050" operator="equal">
      <formula>4910</formula>
    </cfRule>
    <cfRule type="cellIs" dxfId="3721" priority="4051" operator="equal">
      <formula>6210</formula>
    </cfRule>
    <cfRule type="cellIs" dxfId="3720" priority="4052" operator="equal">
      <formula>5410</formula>
    </cfRule>
    <cfRule type="cellIs" dxfId="3719" priority="4053" operator="equal">
      <formula>3210</formula>
    </cfRule>
    <cfRule type="cellIs" dxfId="3718" priority="4054" operator="equal">
      <formula>111</formula>
    </cfRule>
  </conditionalFormatting>
  <conditionalFormatting sqref="N1250:N1254 N1205:N1246">
    <cfRule type="cellIs" dxfId="3717" priority="4035" operator="equal">
      <formula>12</formula>
    </cfRule>
    <cfRule type="cellIs" dxfId="3716" priority="4036" operator="equal">
      <formula>52</formula>
    </cfRule>
    <cfRule type="cellIs" dxfId="3715" priority="4037" operator="equal">
      <formula>82</formula>
    </cfRule>
    <cfRule type="cellIs" dxfId="3714" priority="4038" operator="equal">
      <formula>72</formula>
    </cfRule>
    <cfRule type="cellIs" dxfId="3713" priority="4039" operator="equal">
      <formula>49</formula>
    </cfRule>
    <cfRule type="cellIs" dxfId="3712" priority="4040" operator="equal">
      <formula>62</formula>
    </cfRule>
    <cfRule type="cellIs" dxfId="3711" priority="4041" operator="equal">
      <formula>54</formula>
    </cfRule>
    <cfRule type="cellIs" dxfId="3710" priority="4042" operator="equal">
      <formula>32</formula>
    </cfRule>
    <cfRule type="cellIs" dxfId="3709" priority="4043" operator="equal">
      <formula>11</formula>
    </cfRule>
  </conditionalFormatting>
  <conditionalFormatting sqref="N1247">
    <cfRule type="cellIs" dxfId="3708" priority="4026" operator="equal">
      <formula>12</formula>
    </cfRule>
    <cfRule type="cellIs" dxfId="3707" priority="4027" operator="equal">
      <formula>52</formula>
    </cfRule>
    <cfRule type="cellIs" dxfId="3706" priority="4028" operator="equal">
      <formula>82</formula>
    </cfRule>
    <cfRule type="cellIs" dxfId="3705" priority="4029" operator="equal">
      <formula>72</formula>
    </cfRule>
    <cfRule type="cellIs" dxfId="3704" priority="4030" operator="equal">
      <formula>49</formula>
    </cfRule>
    <cfRule type="cellIs" dxfId="3703" priority="4031" operator="equal">
      <formula>62</formula>
    </cfRule>
    <cfRule type="cellIs" dxfId="3702" priority="4032" operator="equal">
      <formula>54</formula>
    </cfRule>
    <cfRule type="cellIs" dxfId="3701" priority="4033" operator="equal">
      <formula>32</formula>
    </cfRule>
    <cfRule type="cellIs" dxfId="3700" priority="4034" operator="equal">
      <formula>11</formula>
    </cfRule>
  </conditionalFormatting>
  <conditionalFormatting sqref="N1248:N1249">
    <cfRule type="cellIs" dxfId="3699" priority="4017" operator="equal">
      <formula>12</formula>
    </cfRule>
    <cfRule type="cellIs" dxfId="3698" priority="4018" operator="equal">
      <formula>52</formula>
    </cfRule>
    <cfRule type="cellIs" dxfId="3697" priority="4019" operator="equal">
      <formula>82</formula>
    </cfRule>
    <cfRule type="cellIs" dxfId="3696" priority="4020" operator="equal">
      <formula>72</formula>
    </cfRule>
    <cfRule type="cellIs" dxfId="3695" priority="4021" operator="equal">
      <formula>49</formula>
    </cfRule>
    <cfRule type="cellIs" dxfId="3694" priority="4022" operator="equal">
      <formula>62</formula>
    </cfRule>
    <cfRule type="cellIs" dxfId="3693" priority="4023" operator="equal">
      <formula>54</formula>
    </cfRule>
    <cfRule type="cellIs" dxfId="3692" priority="4024" operator="equal">
      <formula>32</formula>
    </cfRule>
    <cfRule type="cellIs" dxfId="3691" priority="4025" operator="equal">
      <formula>11</formula>
    </cfRule>
  </conditionalFormatting>
  <conditionalFormatting sqref="N17:N1275">
    <cfRule type="cellIs" dxfId="3690" priority="4016" operator="equal">
      <formula>111</formula>
    </cfRule>
  </conditionalFormatting>
  <conditionalFormatting sqref="H1283:H1312">
    <cfRule type="cellIs" dxfId="3689" priority="3764" operator="equal">
      <formula>9999</formula>
    </cfRule>
  </conditionalFormatting>
  <conditionalFormatting sqref="G1283:G1312">
    <cfRule type="cellIs" dxfId="3688" priority="3763" operator="between">
      <formula>3100</formula>
      <formula>5999</formula>
    </cfRule>
  </conditionalFormatting>
  <conditionalFormatting sqref="H1283:H1312">
    <cfRule type="cellIs" dxfId="3687" priority="3762" operator="equal">
      <formula>"x"</formula>
    </cfRule>
  </conditionalFormatting>
  <conditionalFormatting sqref="H1283:H1312">
    <cfRule type="cellIs" dxfId="3686" priority="3760" operator="equal">
      <formula>"x"</formula>
    </cfRule>
    <cfRule type="cellIs" dxfId="3685" priority="3761" operator="greaterThan">
      <formula>1753</formula>
    </cfRule>
  </conditionalFormatting>
  <conditionalFormatting sqref="F1283:F1312">
    <cfRule type="cellIs" dxfId="3684" priority="3751" operator="equal">
      <formula>12</formula>
    </cfRule>
    <cfRule type="cellIs" dxfId="3683" priority="3752" operator="equal">
      <formula>52</formula>
    </cfRule>
    <cfRule type="cellIs" dxfId="3682" priority="3753" operator="equal">
      <formula>82</formula>
    </cfRule>
    <cfRule type="cellIs" dxfId="3681" priority="3754" operator="equal">
      <formula>72</formula>
    </cfRule>
    <cfRule type="cellIs" dxfId="3680" priority="3755" operator="equal">
      <formula>49</formula>
    </cfRule>
    <cfRule type="cellIs" dxfId="3679" priority="3756" operator="equal">
      <formula>62</formula>
    </cfRule>
    <cfRule type="cellIs" dxfId="3678" priority="3757" operator="equal">
      <formula>54</formula>
    </cfRule>
    <cfRule type="cellIs" dxfId="3677" priority="3758" operator="equal">
      <formula>32</formula>
    </cfRule>
    <cfRule type="cellIs" dxfId="3676" priority="3759" operator="equal">
      <formula>11</formula>
    </cfRule>
  </conditionalFormatting>
  <conditionalFormatting sqref="I1277:I1279">
    <cfRule type="cellIs" dxfId="3675" priority="3750" operator="equal">
      <formula>9999</formula>
    </cfRule>
  </conditionalFormatting>
  <conditionalFormatting sqref="K5:M5">
    <cfRule type="cellIs" dxfId="3674" priority="3749" operator="equal">
      <formula>0</formula>
    </cfRule>
  </conditionalFormatting>
  <conditionalFormatting sqref="K1176">
    <cfRule type="cellIs" dxfId="3673" priority="3748" operator="equal">
      <formula>0</formula>
    </cfRule>
  </conditionalFormatting>
  <conditionalFormatting sqref="K439">
    <cfRule type="cellIs" dxfId="3672" priority="3747" operator="equal">
      <formula>0</formula>
    </cfRule>
  </conditionalFormatting>
  <conditionalFormatting sqref="K195:K196 K570:K571 K1199 K21 K1057:K1058 K1121 K1149 K1151 L571">
    <cfRule type="cellIs" dxfId="3671" priority="3746" operator="equal">
      <formula>0</formula>
    </cfRule>
  </conditionalFormatting>
  <conditionalFormatting sqref="K1226">
    <cfRule type="cellIs" dxfId="3670" priority="3745" operator="equal">
      <formula>0</formula>
    </cfRule>
  </conditionalFormatting>
  <conditionalFormatting sqref="K41 K1269 K1102:L1104">
    <cfRule type="cellIs" dxfId="3669" priority="3744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68 K172:M172">
    <cfRule type="cellIs" dxfId="3668" priority="3742" operator="equal">
      <formula>0</formula>
    </cfRule>
  </conditionalFormatting>
  <conditionalFormatting sqref="K1239">
    <cfRule type="cellIs" dxfId="3667" priority="3743" operator="equal">
      <formula>0</formula>
    </cfRule>
  </conditionalFormatting>
  <conditionalFormatting sqref="K35">
    <cfRule type="cellIs" dxfId="3666" priority="3740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5" priority="3741" operator="equal">
      <formula>0</formula>
    </cfRule>
  </conditionalFormatting>
  <conditionalFormatting sqref="K18 K24 K30 K20 K22">
    <cfRule type="cellIs" dxfId="3664" priority="3739" operator="equal">
      <formula>0</formula>
    </cfRule>
  </conditionalFormatting>
  <conditionalFormatting sqref="K17">
    <cfRule type="cellIs" dxfId="3663" priority="3738" operator="equal">
      <formula>0</formula>
    </cfRule>
  </conditionalFormatting>
  <conditionalFormatting sqref="K117">
    <cfRule type="cellIs" dxfId="3662" priority="3737" operator="equal">
      <formula>0</formula>
    </cfRule>
  </conditionalFormatting>
  <conditionalFormatting sqref="K190">
    <cfRule type="cellIs" dxfId="3661" priority="3736" operator="equal">
      <formula>0</formula>
    </cfRule>
  </conditionalFormatting>
  <conditionalFormatting sqref="K99">
    <cfRule type="cellIs" dxfId="3660" priority="3735" operator="equal">
      <formula>0</formula>
    </cfRule>
  </conditionalFormatting>
  <conditionalFormatting sqref="K1255 K1237">
    <cfRule type="cellIs" dxfId="3659" priority="3734" operator="equal">
      <formula>0</formula>
    </cfRule>
  </conditionalFormatting>
  <conditionalFormatting sqref="K1243">
    <cfRule type="cellIs" dxfId="3658" priority="3732" operator="equal">
      <formula>0</formula>
    </cfRule>
  </conditionalFormatting>
  <conditionalFormatting sqref="K1240:K1241">
    <cfRule type="cellIs" dxfId="3657" priority="3733" operator="equal">
      <formula>0</formula>
    </cfRule>
  </conditionalFormatting>
  <conditionalFormatting sqref="K1245">
    <cfRule type="cellIs" dxfId="3656" priority="3731" operator="equal">
      <formula>0</formula>
    </cfRule>
  </conditionalFormatting>
  <conditionalFormatting sqref="K23">
    <cfRule type="cellIs" dxfId="3655" priority="3730" operator="equal">
      <formula>0</formula>
    </cfRule>
  </conditionalFormatting>
  <conditionalFormatting sqref="K1124:K1125 K1129:L1131 L1125 K1133:L1133 K1135:L1135 K1137:L1138 K1142:L1142 K1145:L1145">
    <cfRule type="cellIs" dxfId="3654" priority="3723" operator="equal">
      <formula>0</formula>
    </cfRule>
  </conditionalFormatting>
  <conditionalFormatting sqref="K19">
    <cfRule type="cellIs" dxfId="3653" priority="3716" operator="equal">
      <formula>0</formula>
    </cfRule>
  </conditionalFormatting>
  <conditionalFormatting sqref="K32">
    <cfRule type="cellIs" dxfId="3652" priority="3715" operator="equal">
      <formula>0</formula>
    </cfRule>
  </conditionalFormatting>
  <conditionalFormatting sqref="K40">
    <cfRule type="cellIs" dxfId="3651" priority="3714" operator="equal">
      <formula>0</formula>
    </cfRule>
  </conditionalFormatting>
  <conditionalFormatting sqref="K81">
    <cfRule type="cellIs" dxfId="3650" priority="3713" operator="equal">
      <formula>0</formula>
    </cfRule>
  </conditionalFormatting>
  <conditionalFormatting sqref="K101">
    <cfRule type="cellIs" dxfId="3649" priority="3712" operator="equal">
      <formula>0</formula>
    </cfRule>
  </conditionalFormatting>
  <conditionalFormatting sqref="K114">
    <cfRule type="cellIs" dxfId="3648" priority="3711" operator="equal">
      <formula>0</formula>
    </cfRule>
  </conditionalFormatting>
  <conditionalFormatting sqref="K122">
    <cfRule type="cellIs" dxfId="3647" priority="3710" operator="equal">
      <formula>0</formula>
    </cfRule>
  </conditionalFormatting>
  <conditionalFormatting sqref="K163">
    <cfRule type="cellIs" dxfId="3646" priority="3709" operator="equal">
      <formula>0</formula>
    </cfRule>
  </conditionalFormatting>
  <conditionalFormatting sqref="K182">
    <cfRule type="cellIs" dxfId="3645" priority="3708" operator="equal">
      <formula>0</formula>
    </cfRule>
  </conditionalFormatting>
  <conditionalFormatting sqref="K572:K576">
    <cfRule type="cellIs" dxfId="3644" priority="3707" operator="equal">
      <formula>0</formula>
    </cfRule>
  </conditionalFormatting>
  <conditionalFormatting sqref="K1035">
    <cfRule type="cellIs" dxfId="3643" priority="3706" operator="equal">
      <formula>0</formula>
    </cfRule>
  </conditionalFormatting>
  <conditionalFormatting sqref="K1055">
    <cfRule type="cellIs" dxfId="3642" priority="3705" operator="equal">
      <formula>0</formula>
    </cfRule>
  </conditionalFormatting>
  <conditionalFormatting sqref="K1069">
    <cfRule type="cellIs" dxfId="3641" priority="3704" operator="equal">
      <formula>0</formula>
    </cfRule>
  </conditionalFormatting>
  <conditionalFormatting sqref="K1088">
    <cfRule type="cellIs" dxfId="3640" priority="3703" operator="equal">
      <formula>0</formula>
    </cfRule>
  </conditionalFormatting>
  <conditionalFormatting sqref="K1095">
    <cfRule type="cellIs" dxfId="3639" priority="3702" operator="equal">
      <formula>0</formula>
    </cfRule>
  </conditionalFormatting>
  <conditionalFormatting sqref="K1150">
    <cfRule type="cellIs" dxfId="3638" priority="3701" operator="equal">
      <formula>0</formula>
    </cfRule>
  </conditionalFormatting>
  <conditionalFormatting sqref="K1187">
    <cfRule type="cellIs" dxfId="3637" priority="3700" operator="equal">
      <formula>0</formula>
    </cfRule>
  </conditionalFormatting>
  <conditionalFormatting sqref="K1201">
    <cfRule type="cellIs" dxfId="3636" priority="3699" operator="equal">
      <formula>0</formula>
    </cfRule>
  </conditionalFormatting>
  <conditionalFormatting sqref="K1218">
    <cfRule type="cellIs" dxfId="3635" priority="3698" operator="equal">
      <formula>0</formula>
    </cfRule>
  </conditionalFormatting>
  <conditionalFormatting sqref="K1238">
    <cfRule type="cellIs" dxfId="3634" priority="3697" operator="equal">
      <formula>0</formula>
    </cfRule>
  </conditionalFormatting>
  <conditionalFormatting sqref="K1268">
    <cfRule type="cellIs" dxfId="3633" priority="3696" operator="equal">
      <formula>0</formula>
    </cfRule>
  </conditionalFormatting>
  <conditionalFormatting sqref="K486">
    <cfRule type="cellIs" dxfId="3632" priority="3695" operator="equal">
      <formula>0</formula>
    </cfRule>
  </conditionalFormatting>
  <conditionalFormatting sqref="K198:K203">
    <cfRule type="cellIs" dxfId="3631" priority="3694" operator="equal">
      <formula>0</formula>
    </cfRule>
  </conditionalFormatting>
  <conditionalFormatting sqref="K569">
    <cfRule type="cellIs" dxfId="3630" priority="3693" operator="equal">
      <formula>0</formula>
    </cfRule>
  </conditionalFormatting>
  <conditionalFormatting sqref="K542 K476:K478 K468:K469 K454:K455 K413:K414 K370 K363 K308 K271 K245:K246 K225 K206 K232">
    <cfRule type="cellIs" dxfId="3629" priority="3691" operator="equal">
      <formula>0</formula>
    </cfRule>
  </conditionalFormatting>
  <conditionalFormatting sqref="K499">
    <cfRule type="cellIs" dxfId="3628" priority="3690" operator="equal">
      <formula>0</formula>
    </cfRule>
  </conditionalFormatting>
  <conditionalFormatting sqref="K549">
    <cfRule type="cellIs" dxfId="3627" priority="3689" operator="equal">
      <formula>0</formula>
    </cfRule>
  </conditionalFormatting>
  <conditionalFormatting sqref="K205">
    <cfRule type="cellIs" dxfId="3626" priority="3688" operator="equal">
      <formula>0</formula>
    </cfRule>
  </conditionalFormatting>
  <conditionalFormatting sqref="K197">
    <cfRule type="cellIs" dxfId="3625" priority="3682" operator="equal">
      <formula>0</formula>
    </cfRule>
  </conditionalFormatting>
  <conditionalFormatting sqref="K578:K579">
    <cfRule type="cellIs" dxfId="3624" priority="3681" operator="equal">
      <formula>0</formula>
    </cfRule>
  </conditionalFormatting>
  <conditionalFormatting sqref="K1016">
    <cfRule type="cellIs" dxfId="3623" priority="3680" operator="equal">
      <formula>0</formula>
    </cfRule>
  </conditionalFormatting>
  <conditionalFormatting sqref="K577">
    <cfRule type="cellIs" dxfId="3622" priority="3679" operator="equal">
      <formula>0</formula>
    </cfRule>
  </conditionalFormatting>
  <conditionalFormatting sqref="K611 K624:K625 K650 K987 K994 K604">
    <cfRule type="cellIs" dxfId="3621" priority="3678" operator="equal">
      <formula>0</formula>
    </cfRule>
  </conditionalFormatting>
  <conditionalFormatting sqref="K687 K742">
    <cfRule type="cellIs" dxfId="3620" priority="3677" operator="equal">
      <formula>0</formula>
    </cfRule>
  </conditionalFormatting>
  <conditionalFormatting sqref="K893 K879 K907:K908 K749 K792:K793 K1009 K834 K930 K980 K1025">
    <cfRule type="cellIs" dxfId="3619" priority="3676" operator="equal">
      <formula>0</formula>
    </cfRule>
  </conditionalFormatting>
  <conditionalFormatting sqref="K916:K917 K1017 K800 K880 K909">
    <cfRule type="cellIs" dxfId="3618" priority="3675" operator="equal">
      <formula>0</formula>
    </cfRule>
  </conditionalFormatting>
  <conditionalFormatting sqref="K825">
    <cfRule type="cellIs" dxfId="3617" priority="3674" operator="equal">
      <formula>0</formula>
    </cfRule>
  </conditionalFormatting>
  <conditionalFormatting sqref="K826">
    <cfRule type="cellIs" dxfId="3616" priority="3673" operator="equal">
      <formula>0</formula>
    </cfRule>
  </conditionalFormatting>
  <conditionalFormatting sqref="K833">
    <cfRule type="cellIs" dxfId="3615" priority="3671" operator="equal">
      <formula>0</formula>
    </cfRule>
  </conditionalFormatting>
  <conditionalFormatting sqref="K1001">
    <cfRule type="cellIs" dxfId="3614" priority="3669" operator="equal">
      <formula>0</formula>
    </cfRule>
  </conditionalFormatting>
  <conditionalFormatting sqref="K894">
    <cfRule type="cellIs" dxfId="3613" priority="3668" operator="equal">
      <formula>0</formula>
    </cfRule>
  </conditionalFormatting>
  <conditionalFormatting sqref="K847">
    <cfRule type="cellIs" dxfId="3612" priority="3672" operator="equal">
      <formula>0</formula>
    </cfRule>
  </conditionalFormatting>
  <conditionalFormatting sqref="K1002">
    <cfRule type="cellIs" dxfId="3611" priority="3670" operator="equal">
      <formula>0</formula>
    </cfRule>
  </conditionalFormatting>
  <conditionalFormatting sqref="K860">
    <cfRule type="cellIs" dxfId="3610" priority="3667" operator="equal">
      <formula>0</formula>
    </cfRule>
  </conditionalFormatting>
  <conditionalFormatting sqref="K1018">
    <cfRule type="cellIs" dxfId="3609" priority="3666" operator="equal">
      <formula>0</formula>
    </cfRule>
  </conditionalFormatting>
  <conditionalFormatting sqref="K973">
    <cfRule type="cellIs" dxfId="3608" priority="3656" operator="equal">
      <formula>0</formula>
    </cfRule>
  </conditionalFormatting>
  <conditionalFormatting sqref="K1195">
    <cfRule type="cellIs" dxfId="3607" priority="3653" operator="equal">
      <formula>0</formula>
    </cfRule>
  </conditionalFormatting>
  <conditionalFormatting sqref="K1193">
    <cfRule type="cellIs" dxfId="3606" priority="3652" operator="equal">
      <formula>0</formula>
    </cfRule>
  </conditionalFormatting>
  <conditionalFormatting sqref="K1196:K1197">
    <cfRule type="cellIs" dxfId="3605" priority="3651" operator="equal">
      <formula>0</formula>
    </cfRule>
  </conditionalFormatting>
  <conditionalFormatting sqref="K1194">
    <cfRule type="cellIs" dxfId="3604" priority="3650" operator="equal">
      <formula>0</formula>
    </cfRule>
  </conditionalFormatting>
  <conditionalFormatting sqref="K1250">
    <cfRule type="cellIs" dxfId="3603" priority="3649" operator="equal">
      <formula>0</formula>
    </cfRule>
  </conditionalFormatting>
  <conditionalFormatting sqref="K1253">
    <cfRule type="cellIs" dxfId="3602" priority="3648" operator="equal">
      <formula>0</formula>
    </cfRule>
  </conditionalFormatting>
  <conditionalFormatting sqref="K1247">
    <cfRule type="cellIs" dxfId="3601" priority="3646" operator="equal">
      <formula>0</formula>
    </cfRule>
  </conditionalFormatting>
  <conditionalFormatting sqref="K1248">
    <cfRule type="cellIs" dxfId="3600" priority="3645" operator="equal">
      <formula>0</formula>
    </cfRule>
  </conditionalFormatting>
  <conditionalFormatting sqref="K77">
    <cfRule type="cellIs" dxfId="3599" priority="3642" operator="equal">
      <formula>0</formula>
    </cfRule>
  </conditionalFormatting>
  <conditionalFormatting sqref="K76">
    <cfRule type="cellIs" dxfId="3598" priority="3641" operator="equal">
      <formula>0</formula>
    </cfRule>
  </conditionalFormatting>
  <conditionalFormatting sqref="K440">
    <cfRule type="cellIs" dxfId="3597" priority="3637" operator="equal">
      <formula>0</formula>
    </cfRule>
  </conditionalFormatting>
  <conditionalFormatting sqref="K159">
    <cfRule type="cellIs" dxfId="3596" priority="3640" operator="equal">
      <formula>0</formula>
    </cfRule>
  </conditionalFormatting>
  <conditionalFormatting sqref="K158">
    <cfRule type="cellIs" dxfId="3595" priority="3639" operator="equal">
      <formula>0</formula>
    </cfRule>
  </conditionalFormatting>
  <conditionalFormatting sqref="K123">
    <cfRule type="cellIs" dxfId="3594" priority="3638" operator="equal">
      <formula>0</formula>
    </cfRule>
  </conditionalFormatting>
  <conditionalFormatting sqref="K1167">
    <cfRule type="cellIs" dxfId="3593" priority="3631" operator="equal">
      <formula>0</formula>
    </cfRule>
  </conditionalFormatting>
  <conditionalFormatting sqref="K204">
    <cfRule type="cellIs" dxfId="3592" priority="3635" operator="equal">
      <formula>0</formula>
    </cfRule>
  </conditionalFormatting>
  <conditionalFormatting sqref="K1166 K1172 K1174 K1177 K1182:K1183 K1185 K1168:K1170">
    <cfRule type="cellIs" dxfId="3591" priority="3633" operator="equal">
      <formula>0</formula>
    </cfRule>
  </conditionalFormatting>
  <conditionalFormatting sqref="K1070">
    <cfRule type="cellIs" dxfId="3590" priority="3630" operator="equal">
      <formula>0</formula>
    </cfRule>
  </conditionalFormatting>
  <conditionalFormatting sqref="K1064:K1065">
    <cfRule type="cellIs" dxfId="3589" priority="3627" operator="equal">
      <formula>0</formula>
    </cfRule>
  </conditionalFormatting>
  <conditionalFormatting sqref="K1056">
    <cfRule type="cellIs" dxfId="3588" priority="3626" operator="equal">
      <formula>0</formula>
    </cfRule>
  </conditionalFormatting>
  <conditionalFormatting sqref="K447">
    <cfRule type="cellIs" dxfId="3587" priority="3625" operator="equal">
      <formula>0</formula>
    </cfRule>
  </conditionalFormatting>
  <conditionalFormatting sqref="K1180">
    <cfRule type="cellIs" dxfId="3586" priority="3622" operator="equal">
      <formula>0</formula>
    </cfRule>
  </conditionalFormatting>
  <conditionalFormatting sqref="K1258">
    <cfRule type="cellIs" dxfId="3585" priority="3620" operator="equal">
      <formula>0</formula>
    </cfRule>
  </conditionalFormatting>
  <conditionalFormatting sqref="K1266 K1256">
    <cfRule type="cellIs" dxfId="3584" priority="3619" operator="equal">
      <formula>0</formula>
    </cfRule>
  </conditionalFormatting>
  <conditionalFormatting sqref="K1262">
    <cfRule type="cellIs" dxfId="3583" priority="3617" operator="equal">
      <formula>0</formula>
    </cfRule>
  </conditionalFormatting>
  <conditionalFormatting sqref="K1259:K1260">
    <cfRule type="cellIs" dxfId="3582" priority="3618" operator="equal">
      <formula>0</formula>
    </cfRule>
  </conditionalFormatting>
  <conditionalFormatting sqref="K1264">
    <cfRule type="cellIs" dxfId="3581" priority="3616" operator="equal">
      <formula>0</formula>
    </cfRule>
  </conditionalFormatting>
  <conditionalFormatting sqref="K1257">
    <cfRule type="cellIs" dxfId="3580" priority="3614" operator="equal">
      <formula>0</formula>
    </cfRule>
  </conditionalFormatting>
  <conditionalFormatting sqref="K1033:L1033">
    <cfRule type="cellIs" dxfId="3579" priority="3613" operator="equal">
      <formula>0</formula>
    </cfRule>
  </conditionalFormatting>
  <conditionalFormatting sqref="K562">
    <cfRule type="cellIs" dxfId="3578" priority="3612" operator="equal">
      <formula>0</formula>
    </cfRule>
  </conditionalFormatting>
  <conditionalFormatting sqref="K485">
    <cfRule type="cellIs" dxfId="3577" priority="3610" operator="equal">
      <formula>0</formula>
    </cfRule>
  </conditionalFormatting>
  <conditionalFormatting sqref="K1126:L1126">
    <cfRule type="cellIs" dxfId="3576" priority="3581" operator="equal">
      <formula>0</formula>
    </cfRule>
  </conditionalFormatting>
  <conditionalFormatting sqref="K1127:L1127">
    <cfRule type="cellIs" dxfId="3575" priority="3580" operator="equal">
      <formula>0</formula>
    </cfRule>
  </conditionalFormatting>
  <conditionalFormatting sqref="K1128:L1128">
    <cfRule type="cellIs" dxfId="3574" priority="3579" operator="equal">
      <formula>0</formula>
    </cfRule>
  </conditionalFormatting>
  <conditionalFormatting sqref="L25:L29">
    <cfRule type="cellIs" dxfId="3573" priority="3575" operator="equal">
      <formula>0</formula>
    </cfRule>
  </conditionalFormatting>
  <conditionalFormatting sqref="K25:K29">
    <cfRule type="cellIs" dxfId="3572" priority="3574" operator="equal">
      <formula>0</formula>
    </cfRule>
  </conditionalFormatting>
  <conditionalFormatting sqref="L36:L37">
    <cfRule type="cellIs" dxfId="3571" priority="3573" operator="equal">
      <formula>0</formula>
    </cfRule>
  </conditionalFormatting>
  <conditionalFormatting sqref="K36:K37">
    <cfRule type="cellIs" dxfId="3570" priority="3572" operator="equal">
      <formula>0</formula>
    </cfRule>
  </conditionalFormatting>
  <conditionalFormatting sqref="L44:L46">
    <cfRule type="cellIs" dxfId="3569" priority="3571" operator="equal">
      <formula>0</formula>
    </cfRule>
  </conditionalFormatting>
  <conditionalFormatting sqref="K44:K46">
    <cfRule type="cellIs" dxfId="3568" priority="3570" operator="equal">
      <formula>0</formula>
    </cfRule>
  </conditionalFormatting>
  <conditionalFormatting sqref="L48:L52">
    <cfRule type="cellIs" dxfId="3567" priority="3569" operator="equal">
      <formula>0</formula>
    </cfRule>
  </conditionalFormatting>
  <conditionalFormatting sqref="K48:K52">
    <cfRule type="cellIs" dxfId="3566" priority="3568" operator="equal">
      <formula>0</formula>
    </cfRule>
  </conditionalFormatting>
  <conditionalFormatting sqref="L54:L62">
    <cfRule type="cellIs" dxfId="3565" priority="3567" operator="equal">
      <formula>0</formula>
    </cfRule>
  </conditionalFormatting>
  <conditionalFormatting sqref="K54:K62">
    <cfRule type="cellIs" dxfId="3564" priority="3566" operator="equal">
      <formula>0</formula>
    </cfRule>
  </conditionalFormatting>
  <conditionalFormatting sqref="L64">
    <cfRule type="cellIs" dxfId="3563" priority="3565" operator="equal">
      <formula>0</formula>
    </cfRule>
  </conditionalFormatting>
  <conditionalFormatting sqref="K64">
    <cfRule type="cellIs" dxfId="3562" priority="3564" operator="equal">
      <formula>0</formula>
    </cfRule>
  </conditionalFormatting>
  <conditionalFormatting sqref="L66:L70">
    <cfRule type="cellIs" dxfId="3561" priority="3563" operator="equal">
      <formula>0</formula>
    </cfRule>
  </conditionalFormatting>
  <conditionalFormatting sqref="K66:K70">
    <cfRule type="cellIs" dxfId="3560" priority="3562" operator="equal">
      <formula>0</formula>
    </cfRule>
  </conditionalFormatting>
  <conditionalFormatting sqref="L73:L75">
    <cfRule type="cellIs" dxfId="3559" priority="3561" operator="equal">
      <formula>0</formula>
    </cfRule>
  </conditionalFormatting>
  <conditionalFormatting sqref="K73:K75">
    <cfRule type="cellIs" dxfId="3558" priority="3560" operator="equal">
      <formula>0</formula>
    </cfRule>
  </conditionalFormatting>
  <conditionalFormatting sqref="L78">
    <cfRule type="cellIs" dxfId="3557" priority="3559" operator="equal">
      <formula>0</formula>
    </cfRule>
  </conditionalFormatting>
  <conditionalFormatting sqref="K78">
    <cfRule type="cellIs" dxfId="3556" priority="3558" operator="equal">
      <formula>0</formula>
    </cfRule>
  </conditionalFormatting>
  <conditionalFormatting sqref="L85:L87">
    <cfRule type="cellIs" dxfId="3555" priority="3557" operator="equal">
      <formula>0</formula>
    </cfRule>
  </conditionalFormatting>
  <conditionalFormatting sqref="K85:K87">
    <cfRule type="cellIs" dxfId="3554" priority="3556" operator="equal">
      <formula>0</formula>
    </cfRule>
  </conditionalFormatting>
  <conditionalFormatting sqref="L97 L89:L95">
    <cfRule type="cellIs" dxfId="3553" priority="3555" operator="equal">
      <formula>0</formula>
    </cfRule>
  </conditionalFormatting>
  <conditionalFormatting sqref="K97 K89:K95">
    <cfRule type="cellIs" dxfId="3552" priority="3554" operator="equal">
      <formula>0</formula>
    </cfRule>
  </conditionalFormatting>
  <conditionalFormatting sqref="L105">
    <cfRule type="cellIs" dxfId="3551" priority="3553" operator="equal">
      <formula>0</formula>
    </cfRule>
  </conditionalFormatting>
  <conditionalFormatting sqref="K105">
    <cfRule type="cellIs" dxfId="3550" priority="3552" operator="equal">
      <formula>0</formula>
    </cfRule>
  </conditionalFormatting>
  <conditionalFormatting sqref="L107:L111">
    <cfRule type="cellIs" dxfId="3549" priority="3551" operator="equal">
      <formula>0</formula>
    </cfRule>
  </conditionalFormatting>
  <conditionalFormatting sqref="K107:K111">
    <cfRule type="cellIs" dxfId="3548" priority="3550" operator="equal">
      <formula>0</formula>
    </cfRule>
  </conditionalFormatting>
  <conditionalFormatting sqref="L118:L119">
    <cfRule type="cellIs" dxfId="3547" priority="3549" operator="equal">
      <formula>0</formula>
    </cfRule>
  </conditionalFormatting>
  <conditionalFormatting sqref="K118:K119">
    <cfRule type="cellIs" dxfId="3546" priority="3548" operator="equal">
      <formula>0</formula>
    </cfRule>
  </conditionalFormatting>
  <conditionalFormatting sqref="L130:L134 L126:L128">
    <cfRule type="cellIs" dxfId="3545" priority="3547" operator="equal">
      <formula>0</formula>
    </cfRule>
  </conditionalFormatting>
  <conditionalFormatting sqref="K130:K134 K126:K128">
    <cfRule type="cellIs" dxfId="3544" priority="3546" operator="equal">
      <formula>0</formula>
    </cfRule>
  </conditionalFormatting>
  <conditionalFormatting sqref="L146 L136:L144">
    <cfRule type="cellIs" dxfId="3543" priority="3545" operator="equal">
      <formula>0</formula>
    </cfRule>
  </conditionalFormatting>
  <conditionalFormatting sqref="K146 K136:K144">
    <cfRule type="cellIs" dxfId="3542" priority="3544" operator="equal">
      <formula>0</formula>
    </cfRule>
  </conditionalFormatting>
  <conditionalFormatting sqref="L148:L152">
    <cfRule type="cellIs" dxfId="3541" priority="3543" operator="equal">
      <formula>0</formula>
    </cfRule>
  </conditionalFormatting>
  <conditionalFormatting sqref="K148:K152">
    <cfRule type="cellIs" dxfId="3540" priority="3542" operator="equal">
      <formula>0</formula>
    </cfRule>
  </conditionalFormatting>
  <conditionalFormatting sqref="L160 L155:L157">
    <cfRule type="cellIs" dxfId="3539" priority="3541" operator="equal">
      <formula>0</formula>
    </cfRule>
  </conditionalFormatting>
  <conditionalFormatting sqref="K160 K155:K157">
    <cfRule type="cellIs" dxfId="3538" priority="3540" operator="equal">
      <formula>0</formula>
    </cfRule>
  </conditionalFormatting>
  <conditionalFormatting sqref="L179 L173:L177">
    <cfRule type="cellIs" dxfId="3537" priority="3539" operator="equal">
      <formula>0</formula>
    </cfRule>
  </conditionalFormatting>
  <conditionalFormatting sqref="K179 K173:K177">
    <cfRule type="cellIs" dxfId="3536" priority="3538" operator="equal">
      <formula>0</formula>
    </cfRule>
  </conditionalFormatting>
  <conditionalFormatting sqref="L186:L189">
    <cfRule type="cellIs" dxfId="3535" priority="3537" operator="equal">
      <formula>0</formula>
    </cfRule>
  </conditionalFormatting>
  <conditionalFormatting sqref="K186:K189">
    <cfRule type="cellIs" dxfId="3534" priority="3536" operator="equal">
      <formula>0</formula>
    </cfRule>
  </conditionalFormatting>
  <conditionalFormatting sqref="L191:L194">
    <cfRule type="cellIs" dxfId="3533" priority="3535" operator="equal">
      <formula>0</formula>
    </cfRule>
  </conditionalFormatting>
  <conditionalFormatting sqref="K191:K194">
    <cfRule type="cellIs" dxfId="3532" priority="3534" operator="equal">
      <formula>0</formula>
    </cfRule>
  </conditionalFormatting>
  <conditionalFormatting sqref="L207:L224">
    <cfRule type="cellIs" dxfId="3531" priority="3533" operator="equal">
      <formula>0</formula>
    </cfRule>
  </conditionalFormatting>
  <conditionalFormatting sqref="K207:K224">
    <cfRule type="cellIs" dxfId="3530" priority="3532" operator="equal">
      <formula>0</formula>
    </cfRule>
  </conditionalFormatting>
  <conditionalFormatting sqref="L226:L231">
    <cfRule type="cellIs" dxfId="3529" priority="3531" operator="equal">
      <formula>0</formula>
    </cfRule>
  </conditionalFormatting>
  <conditionalFormatting sqref="K226:K231">
    <cfRule type="cellIs" dxfId="3528" priority="3530" operator="equal">
      <formula>0</formula>
    </cfRule>
  </conditionalFormatting>
  <conditionalFormatting sqref="L233:L244">
    <cfRule type="cellIs" dxfId="3527" priority="3529" operator="equal">
      <formula>0</formula>
    </cfRule>
  </conditionalFormatting>
  <conditionalFormatting sqref="K233:K244">
    <cfRule type="cellIs" dxfId="3526" priority="3528" operator="equal">
      <formula>0</formula>
    </cfRule>
  </conditionalFormatting>
  <conditionalFormatting sqref="L247:L270">
    <cfRule type="cellIs" dxfId="3525" priority="3527" operator="equal">
      <formula>0</formula>
    </cfRule>
  </conditionalFormatting>
  <conditionalFormatting sqref="K247:K270">
    <cfRule type="cellIs" dxfId="3524" priority="3526" operator="equal">
      <formula>0</formula>
    </cfRule>
  </conditionalFormatting>
  <conditionalFormatting sqref="L272:L307">
    <cfRule type="cellIs" dxfId="3523" priority="3525" operator="equal">
      <formula>0</formula>
    </cfRule>
  </conditionalFormatting>
  <conditionalFormatting sqref="K272:K307">
    <cfRule type="cellIs" dxfId="3522" priority="3524" operator="equal">
      <formula>0</formula>
    </cfRule>
  </conditionalFormatting>
  <conditionalFormatting sqref="L309:L362">
    <cfRule type="cellIs" dxfId="3521" priority="3523" operator="equal">
      <formula>0</formula>
    </cfRule>
  </conditionalFormatting>
  <conditionalFormatting sqref="K309:K362">
    <cfRule type="cellIs" dxfId="3520" priority="3522" operator="equal">
      <formula>0</formula>
    </cfRule>
  </conditionalFormatting>
  <conditionalFormatting sqref="L364:L369">
    <cfRule type="cellIs" dxfId="3519" priority="3521" operator="equal">
      <formula>0</formula>
    </cfRule>
  </conditionalFormatting>
  <conditionalFormatting sqref="K364:K369">
    <cfRule type="cellIs" dxfId="3518" priority="3520" operator="equal">
      <formula>0</formula>
    </cfRule>
  </conditionalFormatting>
  <conditionalFormatting sqref="L371:L412">
    <cfRule type="cellIs" dxfId="3517" priority="3519" operator="equal">
      <formula>0</formula>
    </cfRule>
  </conditionalFormatting>
  <conditionalFormatting sqref="K371:K412">
    <cfRule type="cellIs" dxfId="3516" priority="3518" operator="equal">
      <formula>0</formula>
    </cfRule>
  </conditionalFormatting>
  <conditionalFormatting sqref="L415:L438">
    <cfRule type="cellIs" dxfId="3515" priority="3517" operator="equal">
      <formula>0</formula>
    </cfRule>
  </conditionalFormatting>
  <conditionalFormatting sqref="K415:K438">
    <cfRule type="cellIs" dxfId="3514" priority="3516" operator="equal">
      <formula>0</formula>
    </cfRule>
  </conditionalFormatting>
  <conditionalFormatting sqref="L441:L446">
    <cfRule type="cellIs" dxfId="3513" priority="3515" operator="equal">
      <formula>0</formula>
    </cfRule>
  </conditionalFormatting>
  <conditionalFormatting sqref="K441:K446">
    <cfRule type="cellIs" dxfId="3512" priority="3514" operator="equal">
      <formula>0</formula>
    </cfRule>
  </conditionalFormatting>
  <conditionalFormatting sqref="L448:L453">
    <cfRule type="cellIs" dxfId="3511" priority="3513" operator="equal">
      <formula>0</formula>
    </cfRule>
  </conditionalFormatting>
  <conditionalFormatting sqref="K448:K453">
    <cfRule type="cellIs" dxfId="3510" priority="3512" operator="equal">
      <formula>0</formula>
    </cfRule>
  </conditionalFormatting>
  <conditionalFormatting sqref="L456:L467">
    <cfRule type="cellIs" dxfId="3509" priority="3511" operator="equal">
      <formula>0</formula>
    </cfRule>
  </conditionalFormatting>
  <conditionalFormatting sqref="K456:K467">
    <cfRule type="cellIs" dxfId="3508" priority="3510" operator="equal">
      <formula>0</formula>
    </cfRule>
  </conditionalFormatting>
  <conditionalFormatting sqref="L470:L475">
    <cfRule type="cellIs" dxfId="3507" priority="3509" operator="equal">
      <formula>0</formula>
    </cfRule>
  </conditionalFormatting>
  <conditionalFormatting sqref="K470:K475">
    <cfRule type="cellIs" dxfId="3506" priority="3508" operator="equal">
      <formula>0</formula>
    </cfRule>
  </conditionalFormatting>
  <conditionalFormatting sqref="L479:L484">
    <cfRule type="cellIs" dxfId="3505" priority="3507" operator="equal">
      <formula>0</formula>
    </cfRule>
  </conditionalFormatting>
  <conditionalFormatting sqref="K479:K484">
    <cfRule type="cellIs" dxfId="3504" priority="3506" operator="equal">
      <formula>0</formula>
    </cfRule>
  </conditionalFormatting>
  <conditionalFormatting sqref="L487:L498">
    <cfRule type="cellIs" dxfId="3503" priority="3505" operator="equal">
      <formula>0</formula>
    </cfRule>
  </conditionalFormatting>
  <conditionalFormatting sqref="K487:K498">
    <cfRule type="cellIs" dxfId="3502" priority="3504" operator="equal">
      <formula>0</formula>
    </cfRule>
  </conditionalFormatting>
  <conditionalFormatting sqref="L500:L541">
    <cfRule type="cellIs" dxfId="3501" priority="3503" operator="equal">
      <formula>0</formula>
    </cfRule>
  </conditionalFormatting>
  <conditionalFormatting sqref="K500:K541">
    <cfRule type="cellIs" dxfId="3500" priority="3502" operator="equal">
      <formula>0</formula>
    </cfRule>
  </conditionalFormatting>
  <conditionalFormatting sqref="L543:L548">
    <cfRule type="cellIs" dxfId="3499" priority="3501" operator="equal">
      <formula>0</formula>
    </cfRule>
  </conditionalFormatting>
  <conditionalFormatting sqref="K543:K548">
    <cfRule type="cellIs" dxfId="3498" priority="3500" operator="equal">
      <formula>0</formula>
    </cfRule>
  </conditionalFormatting>
  <conditionalFormatting sqref="L550:L561">
    <cfRule type="cellIs" dxfId="3497" priority="3499" operator="equal">
      <formula>0</formula>
    </cfRule>
  </conditionalFormatting>
  <conditionalFormatting sqref="K550:K561">
    <cfRule type="cellIs" dxfId="3496" priority="3498" operator="equal">
      <formula>0</formula>
    </cfRule>
  </conditionalFormatting>
  <conditionalFormatting sqref="L563:L568">
    <cfRule type="cellIs" dxfId="3495" priority="3497" operator="equal">
      <formula>0</formula>
    </cfRule>
  </conditionalFormatting>
  <conditionalFormatting sqref="K563:K568">
    <cfRule type="cellIs" dxfId="3494" priority="3496" operator="equal">
      <formula>0</formula>
    </cfRule>
  </conditionalFormatting>
  <conditionalFormatting sqref="L580:L603">
    <cfRule type="cellIs" dxfId="3493" priority="3495" operator="equal">
      <formula>0</formula>
    </cfRule>
  </conditionalFormatting>
  <conditionalFormatting sqref="K580:K603">
    <cfRule type="cellIs" dxfId="3492" priority="3494" operator="equal">
      <formula>0</formula>
    </cfRule>
  </conditionalFormatting>
  <conditionalFormatting sqref="L605:L610">
    <cfRule type="cellIs" dxfId="3491" priority="3493" operator="equal">
      <formula>0</formula>
    </cfRule>
  </conditionalFormatting>
  <conditionalFormatting sqref="K605:K610">
    <cfRule type="cellIs" dxfId="3490" priority="3492" operator="equal">
      <formula>0</formula>
    </cfRule>
  </conditionalFormatting>
  <conditionalFormatting sqref="L612:L623">
    <cfRule type="cellIs" dxfId="3489" priority="3491" operator="equal">
      <formula>0</formula>
    </cfRule>
  </conditionalFormatting>
  <conditionalFormatting sqref="K612:K623">
    <cfRule type="cellIs" dxfId="3488" priority="3490" operator="equal">
      <formula>0</formula>
    </cfRule>
  </conditionalFormatting>
  <conditionalFormatting sqref="L626:L649">
    <cfRule type="cellIs" dxfId="3487" priority="3489" operator="equal">
      <formula>0</formula>
    </cfRule>
  </conditionalFormatting>
  <conditionalFormatting sqref="K626:K649">
    <cfRule type="cellIs" dxfId="3486" priority="3488" operator="equal">
      <formula>0</formula>
    </cfRule>
  </conditionalFormatting>
  <conditionalFormatting sqref="L651:L686">
    <cfRule type="cellIs" dxfId="3485" priority="3487" operator="equal">
      <formula>0</formula>
    </cfRule>
  </conditionalFormatting>
  <conditionalFormatting sqref="K651:K686">
    <cfRule type="cellIs" dxfId="3484" priority="3486" operator="equal">
      <formula>0</formula>
    </cfRule>
  </conditionalFormatting>
  <conditionalFormatting sqref="L688:L741">
    <cfRule type="cellIs" dxfId="3483" priority="3485" operator="equal">
      <formula>0</formula>
    </cfRule>
  </conditionalFormatting>
  <conditionalFormatting sqref="K688:K741">
    <cfRule type="cellIs" dxfId="3482" priority="3484" operator="equal">
      <formula>0</formula>
    </cfRule>
  </conditionalFormatting>
  <conditionalFormatting sqref="L743:L748">
    <cfRule type="cellIs" dxfId="3481" priority="3483" operator="equal">
      <formula>0</formula>
    </cfRule>
  </conditionalFormatting>
  <conditionalFormatting sqref="K743:K748">
    <cfRule type="cellIs" dxfId="3480" priority="3482" operator="equal">
      <formula>0</formula>
    </cfRule>
  </conditionalFormatting>
  <conditionalFormatting sqref="L750:L791">
    <cfRule type="cellIs" dxfId="3479" priority="3481" operator="equal">
      <formula>0</formula>
    </cfRule>
  </conditionalFormatting>
  <conditionalFormatting sqref="K750:K791">
    <cfRule type="cellIs" dxfId="3478" priority="3480" operator="equal">
      <formula>0</formula>
    </cfRule>
  </conditionalFormatting>
  <conditionalFormatting sqref="L794:L799">
    <cfRule type="cellIs" dxfId="3477" priority="3479" operator="equal">
      <formula>0</formula>
    </cfRule>
  </conditionalFormatting>
  <conditionalFormatting sqref="K794:K799">
    <cfRule type="cellIs" dxfId="3476" priority="3478" operator="equal">
      <formula>0</formula>
    </cfRule>
  </conditionalFormatting>
  <conditionalFormatting sqref="L801:L824">
    <cfRule type="cellIs" dxfId="3475" priority="3477" operator="equal">
      <formula>0</formula>
    </cfRule>
  </conditionalFormatting>
  <conditionalFormatting sqref="K801:K824">
    <cfRule type="cellIs" dxfId="3474" priority="3476" operator="equal">
      <formula>0</formula>
    </cfRule>
  </conditionalFormatting>
  <conditionalFormatting sqref="L827:L832">
    <cfRule type="cellIs" dxfId="3473" priority="3475" operator="equal">
      <formula>0</formula>
    </cfRule>
  </conditionalFormatting>
  <conditionalFormatting sqref="K827:K832">
    <cfRule type="cellIs" dxfId="3472" priority="3474" operator="equal">
      <formula>0</formula>
    </cfRule>
  </conditionalFormatting>
  <conditionalFormatting sqref="L835:L846">
    <cfRule type="cellIs" dxfId="3471" priority="3473" operator="equal">
      <formula>0</formula>
    </cfRule>
  </conditionalFormatting>
  <conditionalFormatting sqref="K835:K846">
    <cfRule type="cellIs" dxfId="3470" priority="3472" operator="equal">
      <formula>0</formula>
    </cfRule>
  </conditionalFormatting>
  <conditionalFormatting sqref="L848:L859">
    <cfRule type="cellIs" dxfId="3469" priority="3471" operator="equal">
      <formula>0</formula>
    </cfRule>
  </conditionalFormatting>
  <conditionalFormatting sqref="K848:K859">
    <cfRule type="cellIs" dxfId="3468" priority="3470" operator="equal">
      <formula>0</formula>
    </cfRule>
  </conditionalFormatting>
  <conditionalFormatting sqref="L861:L878">
    <cfRule type="cellIs" dxfId="3467" priority="3469" operator="equal">
      <formula>0</formula>
    </cfRule>
  </conditionalFormatting>
  <conditionalFormatting sqref="K861:K878">
    <cfRule type="cellIs" dxfId="3466" priority="3468" operator="equal">
      <formula>0</formula>
    </cfRule>
  </conditionalFormatting>
  <conditionalFormatting sqref="L881:L892">
    <cfRule type="cellIs" dxfId="3465" priority="3467" operator="equal">
      <formula>0</formula>
    </cfRule>
  </conditionalFormatting>
  <conditionalFormatting sqref="K881:K892">
    <cfRule type="cellIs" dxfId="3464" priority="3466" operator="equal">
      <formula>0</formula>
    </cfRule>
  </conditionalFormatting>
  <conditionalFormatting sqref="L895:L906">
    <cfRule type="cellIs" dxfId="3463" priority="3465" operator="equal">
      <formula>0</formula>
    </cfRule>
  </conditionalFormatting>
  <conditionalFormatting sqref="K895:K906">
    <cfRule type="cellIs" dxfId="3462" priority="3464" operator="equal">
      <formula>0</formula>
    </cfRule>
  </conditionalFormatting>
  <conditionalFormatting sqref="L910:L915">
    <cfRule type="cellIs" dxfId="3461" priority="3463" operator="equal">
      <formula>0</formula>
    </cfRule>
  </conditionalFormatting>
  <conditionalFormatting sqref="K910:K915">
    <cfRule type="cellIs" dxfId="3460" priority="3462" operator="equal">
      <formula>0</formula>
    </cfRule>
  </conditionalFormatting>
  <conditionalFormatting sqref="L918:L929">
    <cfRule type="cellIs" dxfId="3459" priority="3461" operator="equal">
      <formula>0</formula>
    </cfRule>
  </conditionalFormatting>
  <conditionalFormatting sqref="K918:K929">
    <cfRule type="cellIs" dxfId="3458" priority="3460" operator="equal">
      <formula>0</formula>
    </cfRule>
  </conditionalFormatting>
  <conditionalFormatting sqref="L931:L972">
    <cfRule type="cellIs" dxfId="3457" priority="3459" operator="equal">
      <formula>0</formula>
    </cfRule>
  </conditionalFormatting>
  <conditionalFormatting sqref="K931:K972">
    <cfRule type="cellIs" dxfId="3456" priority="3458" operator="equal">
      <formula>0</formula>
    </cfRule>
  </conditionalFormatting>
  <conditionalFormatting sqref="L974:L979">
    <cfRule type="cellIs" dxfId="3455" priority="3457" operator="equal">
      <formula>0</formula>
    </cfRule>
  </conditionalFormatting>
  <conditionalFormatting sqref="K974:K979">
    <cfRule type="cellIs" dxfId="3454" priority="3456" operator="equal">
      <formula>0</formula>
    </cfRule>
  </conditionalFormatting>
  <conditionalFormatting sqref="L981:L986">
    <cfRule type="cellIs" dxfId="3453" priority="3455" operator="equal">
      <formula>0</formula>
    </cfRule>
  </conditionalFormatting>
  <conditionalFormatting sqref="K981:K986">
    <cfRule type="cellIs" dxfId="3452" priority="3454" operator="equal">
      <formula>0</formula>
    </cfRule>
  </conditionalFormatting>
  <conditionalFormatting sqref="L995:L1000 L988:L993">
    <cfRule type="cellIs" dxfId="3451" priority="3453" operator="equal">
      <formula>0</formula>
    </cfRule>
  </conditionalFormatting>
  <conditionalFormatting sqref="K995:K1000 K988:K993">
    <cfRule type="cellIs" dxfId="3450" priority="3452" operator="equal">
      <formula>0</formula>
    </cfRule>
  </conditionalFormatting>
  <conditionalFormatting sqref="L1003:L1008">
    <cfRule type="cellIs" dxfId="3449" priority="3451" operator="equal">
      <formula>0</formula>
    </cfRule>
  </conditionalFormatting>
  <conditionalFormatting sqref="K1003:K1008">
    <cfRule type="cellIs" dxfId="3448" priority="3450" operator="equal">
      <formula>0</formula>
    </cfRule>
  </conditionalFormatting>
  <conditionalFormatting sqref="L1010:L1015">
    <cfRule type="cellIs" dxfId="3447" priority="3449" operator="equal">
      <formula>0</formula>
    </cfRule>
  </conditionalFormatting>
  <conditionalFormatting sqref="K1010:K1015">
    <cfRule type="cellIs" dxfId="3446" priority="3448" operator="equal">
      <formula>0</formula>
    </cfRule>
  </conditionalFormatting>
  <conditionalFormatting sqref="L1019:L1024">
    <cfRule type="cellIs" dxfId="3445" priority="3447" operator="equal">
      <formula>0</formula>
    </cfRule>
  </conditionalFormatting>
  <conditionalFormatting sqref="K1019:K1024">
    <cfRule type="cellIs" dxfId="3444" priority="3446" operator="equal">
      <formula>0</formula>
    </cfRule>
  </conditionalFormatting>
  <conditionalFormatting sqref="L1026:L1031">
    <cfRule type="cellIs" dxfId="3443" priority="3445" operator="equal">
      <formula>0</formula>
    </cfRule>
  </conditionalFormatting>
  <conditionalFormatting sqref="K1026:K1031">
    <cfRule type="cellIs" dxfId="3442" priority="3444" operator="equal">
      <formula>0</formula>
    </cfRule>
  </conditionalFormatting>
  <conditionalFormatting sqref="L1049 L1047 L1044:L1045 L1041 L1039">
    <cfRule type="cellIs" dxfId="3441" priority="3443" operator="equal">
      <formula>0</formula>
    </cfRule>
  </conditionalFormatting>
  <conditionalFormatting sqref="K1049 K1047 K1044:K1045 K1041 K1039">
    <cfRule type="cellIs" dxfId="3440" priority="3442" operator="equal">
      <formula>0</formula>
    </cfRule>
  </conditionalFormatting>
  <conditionalFormatting sqref="L1051:L1052">
    <cfRule type="cellIs" dxfId="3439" priority="3441" operator="equal">
      <formula>0</formula>
    </cfRule>
  </conditionalFormatting>
  <conditionalFormatting sqref="K1051:K1052">
    <cfRule type="cellIs" dxfId="3438" priority="3440" operator="equal">
      <formula>0</formula>
    </cfRule>
  </conditionalFormatting>
  <conditionalFormatting sqref="L1059:L1061">
    <cfRule type="cellIs" dxfId="3437" priority="3439" operator="equal">
      <formula>0</formula>
    </cfRule>
  </conditionalFormatting>
  <conditionalFormatting sqref="K1059:K1061">
    <cfRule type="cellIs" dxfId="3436" priority="3438" operator="equal">
      <formula>0</formula>
    </cfRule>
  </conditionalFormatting>
  <conditionalFormatting sqref="L1066 L1063">
    <cfRule type="cellIs" dxfId="3435" priority="3437" operator="equal">
      <formula>0</formula>
    </cfRule>
  </conditionalFormatting>
  <conditionalFormatting sqref="K1066 K1063">
    <cfRule type="cellIs" dxfId="3434" priority="3436" operator="equal">
      <formula>0</formula>
    </cfRule>
  </conditionalFormatting>
  <conditionalFormatting sqref="L1084:L1085 L1080:L1082 L1076:L1078 L1074">
    <cfRule type="cellIs" dxfId="3433" priority="3435" operator="equal">
      <formula>0</formula>
    </cfRule>
  </conditionalFormatting>
  <conditionalFormatting sqref="K1084:K1085 K1080:K1082 K1076:K1078 K1074">
    <cfRule type="cellIs" dxfId="3432" priority="3434" operator="equal">
      <formula>0</formula>
    </cfRule>
  </conditionalFormatting>
  <conditionalFormatting sqref="L1092">
    <cfRule type="cellIs" dxfId="3431" priority="3433" operator="equal">
      <formula>0</formula>
    </cfRule>
  </conditionalFormatting>
  <conditionalFormatting sqref="K1092">
    <cfRule type="cellIs" dxfId="3430" priority="3432" operator="equal">
      <formula>0</formula>
    </cfRule>
  </conditionalFormatting>
  <conditionalFormatting sqref="L1099">
    <cfRule type="cellIs" dxfId="3429" priority="3431" operator="equal">
      <formula>0</formula>
    </cfRule>
  </conditionalFormatting>
  <conditionalFormatting sqref="K1099">
    <cfRule type="cellIs" dxfId="3428" priority="3430" operator="equal">
      <formula>0</formula>
    </cfRule>
  </conditionalFormatting>
  <conditionalFormatting sqref="L1115:L1117 L1112 L1110 L1108">
    <cfRule type="cellIs" dxfId="3427" priority="3429" operator="equal">
      <formula>0</formula>
    </cfRule>
  </conditionalFormatting>
  <conditionalFormatting sqref="K1115:K1117 K1112 K1110 K1108">
    <cfRule type="cellIs" dxfId="3426" priority="3428" operator="equal">
      <formula>0</formula>
    </cfRule>
  </conditionalFormatting>
  <conditionalFormatting sqref="L1122:L1123 L1119:L1120">
    <cfRule type="cellIs" dxfId="3425" priority="3427" operator="equal">
      <formula>0</formula>
    </cfRule>
  </conditionalFormatting>
  <conditionalFormatting sqref="K1122:K1123 K1119:K1120">
    <cfRule type="cellIs" dxfId="3424" priority="3426" operator="equal">
      <formula>0</formula>
    </cfRule>
  </conditionalFormatting>
  <conditionalFormatting sqref="L1146:L1147 L1143:L1144 L1139:L1141 L1136 L1134 L1132">
    <cfRule type="cellIs" dxfId="3423" priority="3425" operator="equal">
      <formula>0</formula>
    </cfRule>
  </conditionalFormatting>
  <conditionalFormatting sqref="K1146:K1147 K1143:K1144 K1139:K1141 K1136 K1134 K1132">
    <cfRule type="cellIs" dxfId="3422" priority="3424" operator="equal">
      <formula>0</formula>
    </cfRule>
  </conditionalFormatting>
  <conditionalFormatting sqref="L1164 L1161:L1162 L1158 L1156 L1154">
    <cfRule type="cellIs" dxfId="3421" priority="3423" operator="equal">
      <formula>0</formula>
    </cfRule>
  </conditionalFormatting>
  <conditionalFormatting sqref="K1164 K1161:K1162 K1158 K1156 K1154">
    <cfRule type="cellIs" dxfId="3420" priority="3422" operator="equal">
      <formula>0</formula>
    </cfRule>
  </conditionalFormatting>
  <conditionalFormatting sqref="L1184 L1181 L1178 L1175 L1173 L1171">
    <cfRule type="cellIs" dxfId="3419" priority="3421" operator="equal">
      <formula>0</formula>
    </cfRule>
  </conditionalFormatting>
  <conditionalFormatting sqref="K1184 K1181 K1178 K1175 K1173 K1171">
    <cfRule type="cellIs" dxfId="3418" priority="3420" operator="equal">
      <formula>0</formula>
    </cfRule>
  </conditionalFormatting>
  <conditionalFormatting sqref="L1205 L1198 L1191">
    <cfRule type="cellIs" dxfId="3417" priority="3419" operator="equal">
      <formula>0</formula>
    </cfRule>
  </conditionalFormatting>
  <conditionalFormatting sqref="K1205 K1198 K1191">
    <cfRule type="cellIs" dxfId="3416" priority="3418" operator="equal">
      <formula>0</formula>
    </cfRule>
  </conditionalFormatting>
  <conditionalFormatting sqref="L1215 L1212:L1213 L1209 L1207">
    <cfRule type="cellIs" dxfId="3415" priority="3417" operator="equal">
      <formula>0</formula>
    </cfRule>
  </conditionalFormatting>
  <conditionalFormatting sqref="K1215 K1212:K1213 K1209 K1207">
    <cfRule type="cellIs" dxfId="3414" priority="3416" operator="equal">
      <formula>0</formula>
    </cfRule>
  </conditionalFormatting>
  <conditionalFormatting sqref="L1234:L1235 L1230:L1232 L1227:L1228 L1224 L1222">
    <cfRule type="cellIs" dxfId="3413" priority="3415" operator="equal">
      <formula>0</formula>
    </cfRule>
  </conditionalFormatting>
  <conditionalFormatting sqref="K1234:K1235 K1230:K1232 K1227:K1228 K1224 K1222">
    <cfRule type="cellIs" dxfId="3412" priority="3414" operator="equal">
      <formula>0</formula>
    </cfRule>
  </conditionalFormatting>
  <conditionalFormatting sqref="L1249 L1246 L1244 L1242">
    <cfRule type="cellIs" dxfId="3411" priority="3413" operator="equal">
      <formula>0</formula>
    </cfRule>
  </conditionalFormatting>
  <conditionalFormatting sqref="K1249 K1246 K1244 K1242">
    <cfRule type="cellIs" dxfId="3410" priority="3412" operator="equal">
      <formula>0</formula>
    </cfRule>
  </conditionalFormatting>
  <conditionalFormatting sqref="L1254 L1251:L1252">
    <cfRule type="cellIs" dxfId="3409" priority="3411" operator="equal">
      <formula>0</formula>
    </cfRule>
  </conditionalFormatting>
  <conditionalFormatting sqref="K1254 K1251:K1252">
    <cfRule type="cellIs" dxfId="3408" priority="3410" operator="equal">
      <formula>0</formula>
    </cfRule>
  </conditionalFormatting>
  <conditionalFormatting sqref="L1265 L1263 L1261">
    <cfRule type="cellIs" dxfId="3407" priority="3409" operator="equal">
      <formula>0</formula>
    </cfRule>
  </conditionalFormatting>
  <conditionalFormatting sqref="K1265 K1263 K1261">
    <cfRule type="cellIs" dxfId="3406" priority="3408" operator="equal">
      <formula>0</formula>
    </cfRule>
  </conditionalFormatting>
  <conditionalFormatting sqref="L1274 L1272">
    <cfRule type="cellIs" dxfId="3405" priority="3407" operator="equal">
      <formula>0</formula>
    </cfRule>
  </conditionalFormatting>
  <conditionalFormatting sqref="K1274 K1272">
    <cfRule type="cellIs" dxfId="3404" priority="3406" operator="equal">
      <formula>0</formula>
    </cfRule>
  </conditionalFormatting>
  <conditionalFormatting sqref="L167 L169:L171">
    <cfRule type="cellIs" dxfId="3403" priority="3405" operator="equal">
      <formula>0</formula>
    </cfRule>
  </conditionalFormatting>
  <conditionalFormatting sqref="K167 K169:K171">
    <cfRule type="cellIs" dxfId="3402" priority="3404" operator="equal">
      <formula>0</formula>
    </cfRule>
  </conditionalFormatting>
  <conditionalFormatting sqref="G3:G16 G1148:G1149">
    <cfRule type="cellIs" dxfId="3401" priority="3403" operator="between">
      <formula>3100</formula>
      <formula>5999</formula>
    </cfRule>
  </conditionalFormatting>
  <conditionalFormatting sqref="F2:F16">
    <cfRule type="cellIs" dxfId="3400" priority="3394" operator="equal">
      <formula>12</formula>
    </cfRule>
    <cfRule type="cellIs" dxfId="3399" priority="3395" operator="equal">
      <formula>52</formula>
    </cfRule>
    <cfRule type="cellIs" dxfId="3398" priority="3396" operator="equal">
      <formula>82</formula>
    </cfRule>
    <cfRule type="cellIs" dxfId="3397" priority="3397" operator="equal">
      <formula>72</formula>
    </cfRule>
    <cfRule type="cellIs" dxfId="3396" priority="3398" operator="equal">
      <formula>49</formula>
    </cfRule>
    <cfRule type="cellIs" dxfId="3395" priority="3399" operator="equal">
      <formula>62</formula>
    </cfRule>
    <cfRule type="cellIs" dxfId="3394" priority="3400" operator="equal">
      <formula>54</formula>
    </cfRule>
    <cfRule type="cellIs" dxfId="3393" priority="3401" operator="equal">
      <formula>32</formula>
    </cfRule>
    <cfRule type="cellIs" dxfId="3392" priority="3402" operator="equal">
      <formula>11</formula>
    </cfRule>
  </conditionalFormatting>
  <conditionalFormatting sqref="I17:I446 I454:I561 I569:I1063 I1067:I1123 I1148:I1179 I1182:I1275">
    <cfRule type="containsBlanks" dxfId="3391" priority="3393">
      <formula>LEN(TRIM(I17))=0</formula>
    </cfRule>
  </conditionalFormatting>
  <conditionalFormatting sqref="I1047 I1059:I1061 I1084:I1085 I1254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23 I25:I29 I36:I37 I44:I46 I48:I52 I54:I62 I64 I66:I70 I73:I75 I78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97 I89:I95 I85:I87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18:I119 I107:I111 I105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36:I144 I130:I134 I126:I128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48:I152 I146 I155:I157 I160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79 I173:I177 I169:I171 I167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191:I194 I186:I189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207:I212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364:I369 I309:I362 I272:I307 I247:I270 I233:I244 I226:I231 I213:I224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15:I438 I371:I400 I407:I412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456:I467 I441:I446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550:I561 I543:I548 I500:I541 I487:I498 I479:I484 I470:I475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43:I748 I688:I741 I651:I686 I626:I649 I612:I623 I605:I610 I580:I603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750:I791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835:I846 I827:I832 I801:I824 I794:I79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26:I1031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39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51:I1052 I1049 I1044:I1045 I1041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063">
    <cfRule type="cellIs" dxfId="3230" priority="3232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64 I1161:I1162 I1158 I1156 I1154">
    <cfRule type="cellIs" dxfId="3222" priority="3216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22:I1123 I1119:I1120 I1115:I1117 I1112 I1110 I1108 I1099 I1092 I1080:I1082 I1076:I1078 I1074">
    <cfRule type="cellIs" dxfId="3214" priority="3224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84 I1178:I1179 I1175 I1173 I117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191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05 I1198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2" priority="3184" operator="equal">
      <formula>0</formula>
    </cfRule>
  </conditionalFormatting>
  <conditionalFormatting sqref="I1064:I1065">
    <cfRule type="containsBlanks" dxfId="3181" priority="3183">
      <formula>LEN(TRIM(I1064))=0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75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3">
    <cfRule type="cellIs" dxfId="3173" priority="3179" operator="equal">
      <formula>0</formula>
    </cfRule>
  </conditionalFormatting>
  <conditionalFormatting sqref="I1066">
    <cfRule type="containsBlanks" dxfId="3172" priority="3174">
      <formula>LEN(TRIM(I1066))=0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066 I1063">
    <cfRule type="cellIs" dxfId="3164" priority="3166" operator="equal">
      <formula>0</formula>
    </cfRule>
  </conditionalFormatting>
  <conditionalFormatting sqref="I17:I446 I454:I561 I569:I1123 I1148:I1179 I1182:I1275">
    <cfRule type="cellIs" dxfId="3163" priority="3165" operator="equal">
      <formula>"x"</formula>
    </cfRule>
  </conditionalFormatting>
  <conditionalFormatting sqref="I401:I406">
    <cfRule type="containsBlanks" dxfId="3162" priority="3164">
      <formula>LEN(TRIM(I401))=0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0</formula>
    </cfRule>
  </conditionalFormatting>
  <conditionalFormatting sqref="I401:I406">
    <cfRule type="cellIs" dxfId="3153" priority="3155" operator="equal">
      <formula>"x"</formula>
    </cfRule>
  </conditionalFormatting>
  <conditionalFormatting sqref="I447:I453">
    <cfRule type="containsBlanks" dxfId="3152" priority="3154">
      <formula>LEN(TRIM(I447))=0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8:I453">
    <cfRule type="cellIs" dxfId="3144" priority="3146" operator="equal">
      <formula>0</formula>
    </cfRule>
  </conditionalFormatting>
  <conditionalFormatting sqref="I447:I453">
    <cfRule type="cellIs" dxfId="3143" priority="3145" operator="equal">
      <formula>"x"</formula>
    </cfRule>
  </conditionalFormatting>
  <conditionalFormatting sqref="I1180:I1181">
    <cfRule type="containsBlanks" dxfId="3142" priority="3144">
      <formula>LEN(TRIM(I1180))=0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1">
    <cfRule type="cellIs" dxfId="3134" priority="3136" operator="equal">
      <formula>0</formula>
    </cfRule>
  </conditionalFormatting>
  <conditionalFormatting sqref="I1180:I1181">
    <cfRule type="cellIs" dxfId="3133" priority="3135" operator="equal">
      <formula>"x"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265 I1263 I1261">
    <cfRule type="cellIs" dxfId="3125" priority="3127" operator="equal">
      <formula>0</formula>
    </cfRule>
  </conditionalFormatting>
  <conditionalFormatting sqref="I17:I561 I569:I1123 I1148:I1275">
    <cfRule type="cellIs" dxfId="3124" priority="3126" operator="equal">
      <formula>9999</formula>
    </cfRule>
  </conditionalFormatting>
  <conditionalFormatting sqref="I562:I568">
    <cfRule type="containsBlanks" dxfId="3123" priority="3125">
      <formula>LEN(TRIM(I562))=0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3:I568">
    <cfRule type="cellIs" dxfId="3115" priority="3117" operator="equal">
      <formula>0</formula>
    </cfRule>
  </conditionalFormatting>
  <conditionalFormatting sqref="I562:I568">
    <cfRule type="cellIs" dxfId="3114" priority="3116" operator="equal">
      <formula>"x"</formula>
    </cfRule>
  </conditionalFormatting>
  <conditionalFormatting sqref="I562:I568">
    <cfRule type="cellIs" dxfId="3113" priority="3115" operator="equal">
      <formula>9999</formula>
    </cfRule>
  </conditionalFormatting>
  <conditionalFormatting sqref="I17:I1123 I1148:I1275">
    <cfRule type="cellIs" dxfId="3112" priority="3114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1" priority="3113" operator="between">
      <formula>3100</formula>
      <formula>5999</formula>
    </cfRule>
  </conditionalFormatting>
  <conditionalFormatting sqref="G1077">
    <cfRule type="cellIs" dxfId="3110" priority="3112" operator="between">
      <formula>3100</formula>
      <formula>5999</formula>
    </cfRule>
  </conditionalFormatting>
  <conditionalFormatting sqref="G18">
    <cfRule type="cellIs" dxfId="3109" priority="3111" operator="between">
      <formula>3100</formula>
      <formula>5999</formula>
    </cfRule>
  </conditionalFormatting>
  <conditionalFormatting sqref="G37">
    <cfRule type="cellIs" dxfId="3108" priority="3110" operator="between">
      <formula>3100</formula>
      <formula>5999</formula>
    </cfRule>
  </conditionalFormatting>
  <conditionalFormatting sqref="G119">
    <cfRule type="cellIs" dxfId="3107" priority="3109" operator="between">
      <formula>3100</formula>
      <formula>5999</formula>
    </cfRule>
  </conditionalFormatting>
  <conditionalFormatting sqref="G188">
    <cfRule type="cellIs" dxfId="3106" priority="3108" operator="between">
      <formula>3100</formula>
      <formula>5999</formula>
    </cfRule>
  </conditionalFormatting>
  <conditionalFormatting sqref="G189">
    <cfRule type="cellIs" dxfId="3105" priority="3107" operator="between">
      <formula>3100</formula>
      <formula>5999</formula>
    </cfRule>
  </conditionalFormatting>
  <conditionalFormatting sqref="G193">
    <cfRule type="cellIs" dxfId="3104" priority="3106" operator="between">
      <formula>3100</formula>
      <formula>5999</formula>
    </cfRule>
  </conditionalFormatting>
  <conditionalFormatting sqref="G194">
    <cfRule type="cellIs" dxfId="3103" priority="3105" operator="between">
      <formula>3100</formula>
      <formula>5999</formula>
    </cfRule>
  </conditionalFormatting>
  <conditionalFormatting sqref="G1237 G1239:G1241">
    <cfRule type="cellIs" dxfId="3102" priority="3104" operator="between">
      <formula>3100</formula>
      <formula>5999</formula>
    </cfRule>
  </conditionalFormatting>
  <conditionalFormatting sqref="G1242">
    <cfRule type="cellIs" dxfId="3101" priority="3103" operator="between">
      <formula>3100</formula>
      <formula>5999</formula>
    </cfRule>
  </conditionalFormatting>
  <conditionalFormatting sqref="G1243">
    <cfRule type="cellIs" dxfId="3100" priority="3102" operator="between">
      <formula>3100</formula>
      <formula>5999</formula>
    </cfRule>
  </conditionalFormatting>
  <conditionalFormatting sqref="G1244">
    <cfRule type="cellIs" dxfId="3099" priority="3101" operator="between">
      <formula>3100</formula>
      <formula>5999</formula>
    </cfRule>
  </conditionalFormatting>
  <conditionalFormatting sqref="G1245">
    <cfRule type="cellIs" dxfId="3098" priority="3100" operator="between">
      <formula>3100</formula>
      <formula>5999</formula>
    </cfRule>
  </conditionalFormatting>
  <conditionalFormatting sqref="G1246">
    <cfRule type="cellIs" dxfId="3097" priority="3099" operator="between">
      <formula>3100</formula>
      <formula>5999</formula>
    </cfRule>
  </conditionalFormatting>
  <conditionalFormatting sqref="G19">
    <cfRule type="cellIs" dxfId="3096" priority="3098" operator="between">
      <formula>3100</formula>
      <formula>5999</formula>
    </cfRule>
  </conditionalFormatting>
  <conditionalFormatting sqref="G32">
    <cfRule type="cellIs" dxfId="3095" priority="3097" operator="between">
      <formula>3100</formula>
      <formula>5999</formula>
    </cfRule>
  </conditionalFormatting>
  <conditionalFormatting sqref="G40">
    <cfRule type="cellIs" dxfId="3094" priority="3096" operator="between">
      <formula>3100</formula>
      <formula>5999</formula>
    </cfRule>
  </conditionalFormatting>
  <conditionalFormatting sqref="G81">
    <cfRule type="cellIs" dxfId="3093" priority="3095" operator="between">
      <formula>3100</formula>
      <formula>5999</formula>
    </cfRule>
  </conditionalFormatting>
  <conditionalFormatting sqref="G101">
    <cfRule type="cellIs" dxfId="3092" priority="3094" operator="between">
      <formula>3100</formula>
      <formula>5999</formula>
    </cfRule>
  </conditionalFormatting>
  <conditionalFormatting sqref="G114">
    <cfRule type="cellIs" dxfId="3091" priority="3093" operator="between">
      <formula>3100</formula>
      <formula>5999</formula>
    </cfRule>
  </conditionalFormatting>
  <conditionalFormatting sqref="G122">
    <cfRule type="cellIs" dxfId="3090" priority="3092" operator="between">
      <formula>3100</formula>
      <formula>5999</formula>
    </cfRule>
  </conditionalFormatting>
  <conditionalFormatting sqref="G163">
    <cfRule type="cellIs" dxfId="3089" priority="3091" operator="between">
      <formula>3100</formula>
      <formula>5999</formula>
    </cfRule>
  </conditionalFormatting>
  <conditionalFormatting sqref="G182">
    <cfRule type="cellIs" dxfId="3088" priority="3090" operator="between">
      <formula>3100</formula>
      <formula>5999</formula>
    </cfRule>
  </conditionalFormatting>
  <conditionalFormatting sqref="G1035">
    <cfRule type="cellIs" dxfId="3087" priority="3089" operator="between">
      <formula>3100</formula>
      <formula>5999</formula>
    </cfRule>
  </conditionalFormatting>
  <conditionalFormatting sqref="G1055">
    <cfRule type="cellIs" dxfId="3086" priority="3088" operator="between">
      <formula>3100</formula>
      <formula>5999</formula>
    </cfRule>
  </conditionalFormatting>
  <conditionalFormatting sqref="G1069">
    <cfRule type="cellIs" dxfId="3085" priority="3087" operator="between">
      <formula>3100</formula>
      <formula>5999</formula>
    </cfRule>
  </conditionalFormatting>
  <conditionalFormatting sqref="G1088">
    <cfRule type="cellIs" dxfId="3084" priority="3086" operator="between">
      <formula>3100</formula>
      <formula>5999</formula>
    </cfRule>
  </conditionalFormatting>
  <conditionalFormatting sqref="G1095">
    <cfRule type="cellIs" dxfId="3083" priority="3085" operator="between">
      <formula>3100</formula>
      <formula>5999</formula>
    </cfRule>
  </conditionalFormatting>
  <conditionalFormatting sqref="G1150">
    <cfRule type="cellIs" dxfId="3082" priority="3084" operator="between">
      <formula>3100</formula>
      <formula>5999</formula>
    </cfRule>
  </conditionalFormatting>
  <conditionalFormatting sqref="G1187">
    <cfRule type="cellIs" dxfId="3081" priority="3083" operator="between">
      <formula>3100</formula>
      <formula>5999</formula>
    </cfRule>
  </conditionalFormatting>
  <conditionalFormatting sqref="G1201">
    <cfRule type="cellIs" dxfId="3080" priority="3082" operator="between">
      <formula>3100</formula>
      <formula>5999</formula>
    </cfRule>
  </conditionalFormatting>
  <conditionalFormatting sqref="G1218">
    <cfRule type="cellIs" dxfId="3079" priority="3081" operator="between">
      <formula>3100</formula>
      <formula>5999</formula>
    </cfRule>
  </conditionalFormatting>
  <conditionalFormatting sqref="G1238">
    <cfRule type="cellIs" dxfId="3078" priority="3080" operator="between">
      <formula>3100</formula>
      <formula>5999</formula>
    </cfRule>
  </conditionalFormatting>
  <conditionalFormatting sqref="G1268">
    <cfRule type="cellIs" dxfId="3077" priority="3079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6" priority="3070" operator="equal">
      <formula>12</formula>
    </cfRule>
    <cfRule type="cellIs" dxfId="3075" priority="3071" operator="equal">
      <formula>52</formula>
    </cfRule>
    <cfRule type="cellIs" dxfId="3074" priority="3072" operator="equal">
      <formula>82</formula>
    </cfRule>
    <cfRule type="cellIs" dxfId="3073" priority="3073" operator="equal">
      <formula>72</formula>
    </cfRule>
    <cfRule type="cellIs" dxfId="3072" priority="3074" operator="equal">
      <formula>49</formula>
    </cfRule>
    <cfRule type="cellIs" dxfId="3071" priority="3075" operator="equal">
      <formula>62</formula>
    </cfRule>
    <cfRule type="cellIs" dxfId="3070" priority="3076" operator="equal">
      <formula>54</formula>
    </cfRule>
    <cfRule type="cellIs" dxfId="3069" priority="3077" operator="equal">
      <formula>32</formula>
    </cfRule>
    <cfRule type="cellIs" dxfId="3068" priority="3078" operator="equal">
      <formula>11</formula>
    </cfRule>
  </conditionalFormatting>
  <conditionalFormatting sqref="G213:G400 G499:G541 G454:G485 G407:G438">
    <cfRule type="cellIs" dxfId="3067" priority="3069" operator="between">
      <formula>3100</formula>
      <formula>5999</formula>
    </cfRule>
  </conditionalFormatting>
  <conditionalFormatting sqref="G204:G212 G549:G555">
    <cfRule type="cellIs" dxfId="3066" priority="3068" operator="between">
      <formula>3100</formula>
      <formula>5999</formula>
    </cfRule>
  </conditionalFormatting>
  <conditionalFormatting sqref="G556:G561">
    <cfRule type="cellIs" dxfId="3065" priority="3067" operator="between">
      <formula>3100</formula>
      <formula>5999</formula>
    </cfRule>
  </conditionalFormatting>
  <conditionalFormatting sqref="G486 G493:G498">
    <cfRule type="cellIs" dxfId="3064" priority="3066" operator="between">
      <formula>3100</formula>
      <formula>5999</formula>
    </cfRule>
  </conditionalFormatting>
  <conditionalFormatting sqref="G543:G548">
    <cfRule type="cellIs" dxfId="3063" priority="3064" operator="between">
      <formula>3100</formula>
      <formula>5999</formula>
    </cfRule>
  </conditionalFormatting>
  <conditionalFormatting sqref="G542">
    <cfRule type="cellIs" dxfId="3062" priority="3065" operator="between">
      <formula>3100</formula>
      <formula>5999</formula>
    </cfRule>
  </conditionalFormatting>
  <conditionalFormatting sqref="F204:F206">
    <cfRule type="cellIs" dxfId="3061" priority="3055" operator="equal">
      <formula>12</formula>
    </cfRule>
    <cfRule type="cellIs" dxfId="3060" priority="3056" operator="equal">
      <formula>52</formula>
    </cfRule>
    <cfRule type="cellIs" dxfId="3059" priority="3057" operator="equal">
      <formula>82</formula>
    </cfRule>
    <cfRule type="cellIs" dxfId="3058" priority="3058" operator="equal">
      <formula>72</formula>
    </cfRule>
    <cfRule type="cellIs" dxfId="3057" priority="3059" operator="equal">
      <formula>49</formula>
    </cfRule>
    <cfRule type="cellIs" dxfId="3056" priority="3060" operator="equal">
      <formula>62</formula>
    </cfRule>
    <cfRule type="cellIs" dxfId="3055" priority="3061" operator="equal">
      <formula>54</formula>
    </cfRule>
    <cfRule type="cellIs" dxfId="3054" priority="3062" operator="equal">
      <formula>32</formula>
    </cfRule>
    <cfRule type="cellIs" dxfId="3053" priority="3063" operator="equal">
      <formula>11</formula>
    </cfRule>
  </conditionalFormatting>
  <conditionalFormatting sqref="G577:G617 G624:G818 G916:G923 G930:G1001">
    <cfRule type="cellIs" dxfId="3052" priority="3054" operator="between">
      <formula>3100</formula>
      <formula>5999</formula>
    </cfRule>
  </conditionalFormatting>
  <conditionalFormatting sqref="G860 G907:G909 G833:G846 G867:G886 G893:G900 G1009:G1017 G1025:G1031">
    <cfRule type="cellIs" dxfId="3051" priority="3053" operator="between">
      <formula>3100</formula>
      <formula>5999</formula>
    </cfRule>
  </conditionalFormatting>
  <conditionalFormatting sqref="G819:G824">
    <cfRule type="cellIs" dxfId="3050" priority="3052" operator="between">
      <formula>3100</formula>
      <formula>5999</formula>
    </cfRule>
  </conditionalFormatting>
  <conditionalFormatting sqref="G910:G915">
    <cfRule type="cellIs" dxfId="3049" priority="3051" operator="between">
      <formula>3100</formula>
      <formula>5999</formula>
    </cfRule>
  </conditionalFormatting>
  <conditionalFormatting sqref="G887:G892">
    <cfRule type="cellIs" dxfId="3048" priority="3050" operator="between">
      <formula>3100</formula>
      <formula>5999</formula>
    </cfRule>
  </conditionalFormatting>
  <conditionalFormatting sqref="G825:G826">
    <cfRule type="cellIs" dxfId="3047" priority="3049" operator="between">
      <formula>3100</formula>
      <formula>5999</formula>
    </cfRule>
  </conditionalFormatting>
  <conditionalFormatting sqref="G827:G832">
    <cfRule type="cellIs" dxfId="3046" priority="3048" operator="between">
      <formula>3100</formula>
      <formula>5999</formula>
    </cfRule>
  </conditionalFormatting>
  <conditionalFormatting sqref="G847">
    <cfRule type="cellIs" dxfId="3045" priority="3047" operator="between">
      <formula>3100</formula>
      <formula>5999</formula>
    </cfRule>
  </conditionalFormatting>
  <conditionalFormatting sqref="G848:G853">
    <cfRule type="cellIs" dxfId="3044" priority="3046" operator="between">
      <formula>3100</formula>
      <formula>5999</formula>
    </cfRule>
  </conditionalFormatting>
  <conditionalFormatting sqref="G1002">
    <cfRule type="cellIs" dxfId="3043" priority="3045" operator="between">
      <formula>3100</formula>
      <formula>5999</formula>
    </cfRule>
  </conditionalFormatting>
  <conditionalFormatting sqref="G1003:G1008">
    <cfRule type="cellIs" dxfId="3042" priority="3044" operator="between">
      <formula>3100</formula>
      <formula>5999</formula>
    </cfRule>
  </conditionalFormatting>
  <conditionalFormatting sqref="G854:G859">
    <cfRule type="cellIs" dxfId="3041" priority="3043" operator="between">
      <formula>3100</formula>
      <formula>5999</formula>
    </cfRule>
  </conditionalFormatting>
  <conditionalFormatting sqref="G901:G906">
    <cfRule type="cellIs" dxfId="3040" priority="3042" operator="between">
      <formula>3100</formula>
      <formula>5999</formula>
    </cfRule>
  </conditionalFormatting>
  <conditionalFormatting sqref="G861:G866">
    <cfRule type="cellIs" dxfId="3039" priority="3041" operator="between">
      <formula>3100</formula>
      <formula>5999</formula>
    </cfRule>
  </conditionalFormatting>
  <conditionalFormatting sqref="G924:G929">
    <cfRule type="cellIs" dxfId="3038" priority="3040" operator="between">
      <formula>3100</formula>
      <formula>5999</formula>
    </cfRule>
  </conditionalFormatting>
  <conditionalFormatting sqref="G618:G623">
    <cfRule type="cellIs" dxfId="3037" priority="3039" operator="between">
      <formula>3100</formula>
      <formula>5999</formula>
    </cfRule>
  </conditionalFormatting>
  <conditionalFormatting sqref="G1018:G1024">
    <cfRule type="cellIs" dxfId="3036" priority="3038" operator="between">
      <formula>3100</formula>
      <formula>5999</formula>
    </cfRule>
  </conditionalFormatting>
  <conditionalFormatting sqref="G1193 G1195">
    <cfRule type="cellIs" dxfId="3035" priority="3037" operator="between">
      <formula>3100</formula>
      <formula>5999</formula>
    </cfRule>
  </conditionalFormatting>
  <conditionalFormatting sqref="G1196:G1198">
    <cfRule type="cellIs" dxfId="3034" priority="3036" operator="between">
      <formula>3100</formula>
      <formula>5999</formula>
    </cfRule>
  </conditionalFormatting>
  <conditionalFormatting sqref="G1194">
    <cfRule type="cellIs" dxfId="3033" priority="3035" operator="between">
      <formula>3100</formula>
      <formula>5999</formula>
    </cfRule>
  </conditionalFormatting>
  <conditionalFormatting sqref="G1250">
    <cfRule type="cellIs" dxfId="3032" priority="3034" operator="between">
      <formula>3100</formula>
      <formula>5999</formula>
    </cfRule>
  </conditionalFormatting>
  <conditionalFormatting sqref="G1251">
    <cfRule type="cellIs" dxfId="3031" priority="3033" operator="between">
      <formula>3100</formula>
      <formula>5999</formula>
    </cfRule>
  </conditionalFormatting>
  <conditionalFormatting sqref="G1252">
    <cfRule type="cellIs" dxfId="3030" priority="3032" operator="between">
      <formula>3100</formula>
      <formula>5999</formula>
    </cfRule>
  </conditionalFormatting>
  <conditionalFormatting sqref="G1253">
    <cfRule type="cellIs" dxfId="3029" priority="3031" operator="between">
      <formula>3100</formula>
      <formula>5999</formula>
    </cfRule>
  </conditionalFormatting>
  <conditionalFormatting sqref="G1254">
    <cfRule type="cellIs" dxfId="3028" priority="3030" operator="between">
      <formula>3100</formula>
      <formula>5999</formula>
    </cfRule>
  </conditionalFormatting>
  <conditionalFormatting sqref="F1247">
    <cfRule type="cellIs" dxfId="3027" priority="3021" operator="equal">
      <formula>12</formula>
    </cfRule>
    <cfRule type="cellIs" dxfId="3026" priority="3022" operator="equal">
      <formula>52</formula>
    </cfRule>
    <cfRule type="cellIs" dxfId="3025" priority="3023" operator="equal">
      <formula>82</formula>
    </cfRule>
    <cfRule type="cellIs" dxfId="3024" priority="3024" operator="equal">
      <formula>72</formula>
    </cfRule>
    <cfRule type="cellIs" dxfId="3023" priority="3025" operator="equal">
      <formula>49</formula>
    </cfRule>
    <cfRule type="cellIs" dxfId="3022" priority="3026" operator="equal">
      <formula>62</formula>
    </cfRule>
    <cfRule type="cellIs" dxfId="3021" priority="3027" operator="equal">
      <formula>54</formula>
    </cfRule>
    <cfRule type="cellIs" dxfId="3020" priority="3028" operator="equal">
      <formula>32</formula>
    </cfRule>
    <cfRule type="cellIs" dxfId="3019" priority="3029" operator="equal">
      <formula>11</formula>
    </cfRule>
  </conditionalFormatting>
  <conditionalFormatting sqref="G1247">
    <cfRule type="cellIs" dxfId="3018" priority="3020" operator="between">
      <formula>3100</formula>
      <formula>5999</formula>
    </cfRule>
  </conditionalFormatting>
  <conditionalFormatting sqref="G1248">
    <cfRule type="cellIs" dxfId="3017" priority="3019" operator="between">
      <formula>3100</formula>
      <formula>5999</formula>
    </cfRule>
  </conditionalFormatting>
  <conditionalFormatting sqref="G1249">
    <cfRule type="cellIs" dxfId="3016" priority="3018" operator="between">
      <formula>3100</formula>
      <formula>5999</formula>
    </cfRule>
  </conditionalFormatting>
  <conditionalFormatting sqref="F1248:F1249">
    <cfRule type="cellIs" dxfId="3015" priority="3009" operator="equal">
      <formula>12</formula>
    </cfRule>
    <cfRule type="cellIs" dxfId="3014" priority="3010" operator="equal">
      <formula>52</formula>
    </cfRule>
    <cfRule type="cellIs" dxfId="3013" priority="3011" operator="equal">
      <formula>82</formula>
    </cfRule>
    <cfRule type="cellIs" dxfId="3012" priority="3012" operator="equal">
      <formula>72</formula>
    </cfRule>
    <cfRule type="cellIs" dxfId="3011" priority="3013" operator="equal">
      <formula>49</formula>
    </cfRule>
    <cfRule type="cellIs" dxfId="3010" priority="3014" operator="equal">
      <formula>62</formula>
    </cfRule>
    <cfRule type="cellIs" dxfId="3009" priority="3015" operator="equal">
      <formula>54</formula>
    </cfRule>
    <cfRule type="cellIs" dxfId="3008" priority="3016" operator="equal">
      <formula>32</formula>
    </cfRule>
    <cfRule type="cellIs" dxfId="3007" priority="3017" operator="equal">
      <formula>11</formula>
    </cfRule>
  </conditionalFormatting>
  <conditionalFormatting sqref="G487:G492">
    <cfRule type="cellIs" dxfId="3006" priority="3008" operator="between">
      <formula>3100</formula>
      <formula>5999</formula>
    </cfRule>
  </conditionalFormatting>
  <conditionalFormatting sqref="G1033">
    <cfRule type="cellIs" dxfId="3005" priority="3007" operator="between">
      <formula>3100</formula>
      <formula>5999</formula>
    </cfRule>
  </conditionalFormatting>
  <conditionalFormatting sqref="F1033">
    <cfRule type="cellIs" dxfId="3004" priority="2998" operator="equal">
      <formula>12</formula>
    </cfRule>
    <cfRule type="cellIs" dxfId="3003" priority="2999" operator="equal">
      <formula>52</formula>
    </cfRule>
    <cfRule type="cellIs" dxfId="3002" priority="3000" operator="equal">
      <formula>82</formula>
    </cfRule>
    <cfRule type="cellIs" dxfId="3001" priority="3001" operator="equal">
      <formula>72</formula>
    </cfRule>
    <cfRule type="cellIs" dxfId="3000" priority="3002" operator="equal">
      <formula>49</formula>
    </cfRule>
    <cfRule type="cellIs" dxfId="2999" priority="3003" operator="equal">
      <formula>62</formula>
    </cfRule>
    <cfRule type="cellIs" dxfId="2998" priority="3004" operator="equal">
      <formula>54</formula>
    </cfRule>
    <cfRule type="cellIs" dxfId="2997" priority="3005" operator="equal">
      <formula>32</formula>
    </cfRule>
    <cfRule type="cellIs" dxfId="2996" priority="3006" operator="equal">
      <formula>11</formula>
    </cfRule>
  </conditionalFormatting>
  <conditionalFormatting sqref="G76:G78">
    <cfRule type="cellIs" dxfId="2995" priority="2997" operator="between">
      <formula>3100</formula>
      <formula>5999</formula>
    </cfRule>
  </conditionalFormatting>
  <conditionalFormatting sqref="G158:G160">
    <cfRule type="cellIs" dxfId="2994" priority="2996" operator="between">
      <formula>3100</formula>
      <formula>5999</formula>
    </cfRule>
  </conditionalFormatting>
  <conditionalFormatting sqref="G439:G446">
    <cfRule type="cellIs" dxfId="2993" priority="2995" operator="between">
      <formula>3100</formula>
      <formula>5999</formula>
    </cfRule>
  </conditionalFormatting>
  <conditionalFormatting sqref="G1078">
    <cfRule type="cellIs" dxfId="2992" priority="2994" operator="between">
      <formula>3100</formula>
      <formula>5999</formula>
    </cfRule>
  </conditionalFormatting>
  <conditionalFormatting sqref="G1167">
    <cfRule type="cellIs" dxfId="2991" priority="2993" operator="between">
      <formula>3100</formula>
      <formula>5999</formula>
    </cfRule>
  </conditionalFormatting>
  <conditionalFormatting sqref="G1070">
    <cfRule type="cellIs" dxfId="2990" priority="2992" operator="between">
      <formula>3100</formula>
      <formula>5999</formula>
    </cfRule>
  </conditionalFormatting>
  <conditionalFormatting sqref="F1070">
    <cfRule type="cellIs" dxfId="2989" priority="2983" operator="equal">
      <formula>12</formula>
    </cfRule>
    <cfRule type="cellIs" dxfId="2988" priority="2984" operator="equal">
      <formula>52</formula>
    </cfRule>
    <cfRule type="cellIs" dxfId="2987" priority="2985" operator="equal">
      <formula>82</formula>
    </cfRule>
    <cfRule type="cellIs" dxfId="2986" priority="2986" operator="equal">
      <formula>72</formula>
    </cfRule>
    <cfRule type="cellIs" dxfId="2985" priority="2987" operator="equal">
      <formula>49</formula>
    </cfRule>
    <cfRule type="cellIs" dxfId="2984" priority="2988" operator="equal">
      <formula>62</formula>
    </cfRule>
    <cfRule type="cellIs" dxfId="2983" priority="2989" operator="equal">
      <formula>54</formula>
    </cfRule>
    <cfRule type="cellIs" dxfId="2982" priority="2990" operator="equal">
      <formula>32</formula>
    </cfRule>
    <cfRule type="cellIs" dxfId="2981" priority="2991" operator="equal">
      <formula>11</formula>
    </cfRule>
  </conditionalFormatting>
  <conditionalFormatting sqref="G1060">
    <cfRule type="cellIs" dxfId="2980" priority="2982" operator="between">
      <formula>3100</formula>
      <formula>5999</formula>
    </cfRule>
  </conditionalFormatting>
  <conditionalFormatting sqref="F1060">
    <cfRule type="cellIs" dxfId="2979" priority="2973" operator="equal">
      <formula>12</formula>
    </cfRule>
    <cfRule type="cellIs" dxfId="2978" priority="2974" operator="equal">
      <formula>52</formula>
    </cfRule>
    <cfRule type="cellIs" dxfId="2977" priority="2975" operator="equal">
      <formula>82</formula>
    </cfRule>
    <cfRule type="cellIs" dxfId="2976" priority="2976" operator="equal">
      <formula>72</formula>
    </cfRule>
    <cfRule type="cellIs" dxfId="2975" priority="2977" operator="equal">
      <formula>49</formula>
    </cfRule>
    <cfRule type="cellIs" dxfId="2974" priority="2978" operator="equal">
      <formula>62</formula>
    </cfRule>
    <cfRule type="cellIs" dxfId="2973" priority="2979" operator="equal">
      <formula>54</formula>
    </cfRule>
    <cfRule type="cellIs" dxfId="2972" priority="2980" operator="equal">
      <formula>32</formula>
    </cfRule>
    <cfRule type="cellIs" dxfId="2971" priority="2981" operator="equal">
      <formula>11</formula>
    </cfRule>
  </conditionalFormatting>
  <conditionalFormatting sqref="G1064:G1066">
    <cfRule type="cellIs" dxfId="2970" priority="2972" operator="between">
      <formula>3100</formula>
      <formula>5999</formula>
    </cfRule>
  </conditionalFormatting>
  <conditionalFormatting sqref="F1064:F1066">
    <cfRule type="cellIs" dxfId="2969" priority="2963" operator="equal">
      <formula>12</formula>
    </cfRule>
    <cfRule type="cellIs" dxfId="2968" priority="2964" operator="equal">
      <formula>52</formula>
    </cfRule>
    <cfRule type="cellIs" dxfId="2967" priority="2965" operator="equal">
      <formula>82</formula>
    </cfRule>
    <cfRule type="cellIs" dxfId="2966" priority="2966" operator="equal">
      <formula>72</formula>
    </cfRule>
    <cfRule type="cellIs" dxfId="2965" priority="2967" operator="equal">
      <formula>49</formula>
    </cfRule>
    <cfRule type="cellIs" dxfId="2964" priority="2968" operator="equal">
      <formula>62</formula>
    </cfRule>
    <cfRule type="cellIs" dxfId="2963" priority="2969" operator="equal">
      <formula>54</formula>
    </cfRule>
    <cfRule type="cellIs" dxfId="2962" priority="2970" operator="equal">
      <formula>32</formula>
    </cfRule>
    <cfRule type="cellIs" dxfId="2961" priority="2971" operator="equal">
      <formula>11</formula>
    </cfRule>
  </conditionalFormatting>
  <conditionalFormatting sqref="G1166">
    <cfRule type="cellIs" dxfId="2960" priority="2962" operator="between">
      <formula>3100</formula>
      <formula>5999</formula>
    </cfRule>
  </conditionalFormatting>
  <conditionalFormatting sqref="G401:G406">
    <cfRule type="cellIs" dxfId="2959" priority="2961" operator="between">
      <formula>3100</formula>
      <formula>5999</formula>
    </cfRule>
  </conditionalFormatting>
  <conditionalFormatting sqref="G447:G453">
    <cfRule type="cellIs" dxfId="2958" priority="2960" operator="between">
      <formula>3100</formula>
      <formula>5999</formula>
    </cfRule>
  </conditionalFormatting>
  <conditionalFormatting sqref="G1180:G1181">
    <cfRule type="cellIs" dxfId="2957" priority="2959" operator="between">
      <formula>3100</formula>
      <formula>5999</formula>
    </cfRule>
  </conditionalFormatting>
  <conditionalFormatting sqref="F1180:F1181">
    <cfRule type="cellIs" dxfId="2956" priority="2950" operator="equal">
      <formula>12</formula>
    </cfRule>
    <cfRule type="cellIs" dxfId="2955" priority="2951" operator="equal">
      <formula>52</formula>
    </cfRule>
    <cfRule type="cellIs" dxfId="2954" priority="2952" operator="equal">
      <formula>82</formula>
    </cfRule>
    <cfRule type="cellIs" dxfId="2953" priority="2953" operator="equal">
      <formula>72</formula>
    </cfRule>
    <cfRule type="cellIs" dxfId="2952" priority="2954" operator="equal">
      <formula>49</formula>
    </cfRule>
    <cfRule type="cellIs" dxfId="2951" priority="2955" operator="equal">
      <formula>62</formula>
    </cfRule>
    <cfRule type="cellIs" dxfId="2950" priority="2956" operator="equal">
      <formula>54</formula>
    </cfRule>
    <cfRule type="cellIs" dxfId="2949" priority="2957" operator="equal">
      <formula>32</formula>
    </cfRule>
    <cfRule type="cellIs" dxfId="2948" priority="2958" operator="equal">
      <formula>11</formula>
    </cfRule>
  </conditionalFormatting>
  <conditionalFormatting sqref="G1266">
    <cfRule type="cellIs" dxfId="2947" priority="2949" operator="between">
      <formula>3100</formula>
      <formula>5999</formula>
    </cfRule>
  </conditionalFormatting>
  <conditionalFormatting sqref="G1256 G1258:G1260">
    <cfRule type="cellIs" dxfId="2946" priority="2948" operator="between">
      <formula>3100</formula>
      <formula>5999</formula>
    </cfRule>
  </conditionalFormatting>
  <conditionalFormatting sqref="G1261">
    <cfRule type="cellIs" dxfId="2945" priority="2947" operator="between">
      <formula>3100</formula>
      <formula>5999</formula>
    </cfRule>
  </conditionalFormatting>
  <conditionalFormatting sqref="G1262">
    <cfRule type="cellIs" dxfId="2944" priority="2946" operator="between">
      <formula>3100</formula>
      <formula>5999</formula>
    </cfRule>
  </conditionalFormatting>
  <conditionalFormatting sqref="G1263">
    <cfRule type="cellIs" dxfId="2943" priority="2945" operator="between">
      <formula>3100</formula>
      <formula>5999</formula>
    </cfRule>
  </conditionalFormatting>
  <conditionalFormatting sqref="G1264">
    <cfRule type="cellIs" dxfId="2942" priority="2944" operator="between">
      <formula>3100</formula>
      <formula>5999</formula>
    </cfRule>
  </conditionalFormatting>
  <conditionalFormatting sqref="G1265">
    <cfRule type="cellIs" dxfId="2941" priority="2943" operator="between">
      <formula>3100</formula>
      <formula>5999</formula>
    </cfRule>
  </conditionalFormatting>
  <conditionalFormatting sqref="G1257">
    <cfRule type="cellIs" dxfId="2940" priority="2942" operator="between">
      <formula>3100</formula>
      <formula>5999</formula>
    </cfRule>
  </conditionalFormatting>
  <conditionalFormatting sqref="F1256:F1265">
    <cfRule type="cellIs" dxfId="2939" priority="2933" operator="equal">
      <formula>12</formula>
    </cfRule>
    <cfRule type="cellIs" dxfId="2938" priority="2934" operator="equal">
      <formula>52</formula>
    </cfRule>
    <cfRule type="cellIs" dxfId="2937" priority="2935" operator="equal">
      <formula>82</formula>
    </cfRule>
    <cfRule type="cellIs" dxfId="2936" priority="2936" operator="equal">
      <formula>72</formula>
    </cfRule>
    <cfRule type="cellIs" dxfId="2935" priority="2937" operator="equal">
      <formula>49</formula>
    </cfRule>
    <cfRule type="cellIs" dxfId="2934" priority="2938" operator="equal">
      <formula>62</formula>
    </cfRule>
    <cfRule type="cellIs" dxfId="2933" priority="2939" operator="equal">
      <formula>54</formula>
    </cfRule>
    <cfRule type="cellIs" dxfId="2932" priority="2940" operator="equal">
      <formula>32</formula>
    </cfRule>
    <cfRule type="cellIs" dxfId="2931" priority="2941" operator="equal">
      <formula>11</formula>
    </cfRule>
  </conditionalFormatting>
  <conditionalFormatting sqref="G563:G568">
    <cfRule type="cellIs" dxfId="2930" priority="2931" operator="between">
      <formula>3100</formula>
      <formula>5999</formula>
    </cfRule>
  </conditionalFormatting>
  <conditionalFormatting sqref="G562">
    <cfRule type="cellIs" dxfId="2929" priority="2932" operator="between">
      <formula>3100</formula>
      <formula>5999</formula>
    </cfRule>
  </conditionalFormatting>
  <conditionalFormatting sqref="F569:F576">
    <cfRule type="cellIs" dxfId="2928" priority="2920" operator="between">
      <formula>121</formula>
      <formula>129</formula>
    </cfRule>
    <cfRule type="cellIs" dxfId="2927" priority="2921" operator="equal">
      <formula>527</formula>
    </cfRule>
    <cfRule type="cellIs" dxfId="2926" priority="2922" operator="equal">
      <formula>5212</formula>
    </cfRule>
    <cfRule type="cellIs" dxfId="2925" priority="2923" operator="equal">
      <formula>526</formula>
    </cfRule>
    <cfRule type="cellIs" dxfId="2924" priority="2924" operator="equal">
      <formula>8210</formula>
    </cfRule>
    <cfRule type="cellIs" dxfId="2923" priority="2925" operator="equal">
      <formula>7210</formula>
    </cfRule>
    <cfRule type="cellIs" dxfId="2922" priority="2926" operator="equal">
      <formula>4910</formula>
    </cfRule>
    <cfRule type="cellIs" dxfId="2921" priority="2927" operator="equal">
      <formula>6210</formula>
    </cfRule>
    <cfRule type="cellIs" dxfId="2920" priority="2928" operator="equal">
      <formula>5410</formula>
    </cfRule>
    <cfRule type="cellIs" dxfId="2919" priority="2929" operator="equal">
      <formula>3210</formula>
    </cfRule>
    <cfRule type="cellIs" dxfId="2918" priority="2930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7" priority="2909" operator="between">
      <formula>121</formula>
      <formula>129</formula>
    </cfRule>
    <cfRule type="cellIs" dxfId="2916" priority="2910" operator="equal">
      <formula>527</formula>
    </cfRule>
    <cfRule type="cellIs" dxfId="2915" priority="2911" operator="equal">
      <formula>5212</formula>
    </cfRule>
    <cfRule type="cellIs" dxfId="2914" priority="2912" operator="equal">
      <formula>526</formula>
    </cfRule>
    <cfRule type="cellIs" dxfId="2913" priority="2913" operator="equal">
      <formula>8210</formula>
    </cfRule>
    <cfRule type="cellIs" dxfId="2912" priority="2914" operator="equal">
      <formula>7210</formula>
    </cfRule>
    <cfRule type="cellIs" dxfId="2911" priority="2915" operator="equal">
      <formula>4910</formula>
    </cfRule>
    <cfRule type="cellIs" dxfId="2910" priority="2916" operator="equal">
      <formula>6210</formula>
    </cfRule>
    <cfRule type="cellIs" dxfId="2909" priority="2917" operator="equal">
      <formula>5410</formula>
    </cfRule>
    <cfRule type="cellIs" dxfId="2908" priority="2918" operator="equal">
      <formula>3210</formula>
    </cfRule>
    <cfRule type="cellIs" dxfId="2907" priority="2919" operator="equal">
      <formula>111</formula>
    </cfRule>
  </conditionalFormatting>
  <conditionalFormatting sqref="F208:F212">
    <cfRule type="cellIs" dxfId="2906" priority="2898" operator="between">
      <formula>121</formula>
      <formula>129</formula>
    </cfRule>
    <cfRule type="cellIs" dxfId="2905" priority="2899" operator="equal">
      <formula>527</formula>
    </cfRule>
    <cfRule type="cellIs" dxfId="2904" priority="2900" operator="equal">
      <formula>5212</formula>
    </cfRule>
    <cfRule type="cellIs" dxfId="2903" priority="2901" operator="equal">
      <formula>526</formula>
    </cfRule>
    <cfRule type="cellIs" dxfId="2902" priority="2902" operator="equal">
      <formula>8210</formula>
    </cfRule>
    <cfRule type="cellIs" dxfId="2901" priority="2903" operator="equal">
      <formula>7210</formula>
    </cfRule>
    <cfRule type="cellIs" dxfId="2900" priority="2904" operator="equal">
      <formula>4910</formula>
    </cfRule>
    <cfRule type="cellIs" dxfId="2899" priority="2905" operator="equal">
      <formula>6210</formula>
    </cfRule>
    <cfRule type="cellIs" dxfId="2898" priority="2906" operator="equal">
      <formula>5410</formula>
    </cfRule>
    <cfRule type="cellIs" dxfId="2897" priority="2907" operator="equal">
      <formula>3210</formula>
    </cfRule>
    <cfRule type="cellIs" dxfId="2896" priority="2908" operator="equal">
      <formula>111</formula>
    </cfRule>
  </conditionalFormatting>
  <conditionalFormatting sqref="F214:F218">
    <cfRule type="cellIs" dxfId="2895" priority="2887" operator="between">
      <formula>121</formula>
      <formula>129</formula>
    </cfRule>
    <cfRule type="cellIs" dxfId="2894" priority="2888" operator="equal">
      <formula>527</formula>
    </cfRule>
    <cfRule type="cellIs" dxfId="2893" priority="2889" operator="equal">
      <formula>5212</formula>
    </cfRule>
    <cfRule type="cellIs" dxfId="2892" priority="2890" operator="equal">
      <formula>526</formula>
    </cfRule>
    <cfRule type="cellIs" dxfId="2891" priority="2891" operator="equal">
      <formula>8210</formula>
    </cfRule>
    <cfRule type="cellIs" dxfId="2890" priority="2892" operator="equal">
      <formula>7210</formula>
    </cfRule>
    <cfRule type="cellIs" dxfId="2889" priority="2893" operator="equal">
      <formula>4910</formula>
    </cfRule>
    <cfRule type="cellIs" dxfId="2888" priority="2894" operator="equal">
      <formula>6210</formula>
    </cfRule>
    <cfRule type="cellIs" dxfId="2887" priority="2895" operator="equal">
      <formula>5410</formula>
    </cfRule>
    <cfRule type="cellIs" dxfId="2886" priority="2896" operator="equal">
      <formula>3210</formula>
    </cfRule>
    <cfRule type="cellIs" dxfId="2885" priority="2897" operator="equal">
      <formula>111</formula>
    </cfRule>
  </conditionalFormatting>
  <conditionalFormatting sqref="F220:F224">
    <cfRule type="cellIs" dxfId="2884" priority="2876" operator="between">
      <formula>121</formula>
      <formula>129</formula>
    </cfRule>
    <cfRule type="cellIs" dxfId="2883" priority="2877" operator="equal">
      <formula>527</formula>
    </cfRule>
    <cfRule type="cellIs" dxfId="2882" priority="2878" operator="equal">
      <formula>5212</formula>
    </cfRule>
    <cfRule type="cellIs" dxfId="2881" priority="2879" operator="equal">
      <formula>526</formula>
    </cfRule>
    <cfRule type="cellIs" dxfId="2880" priority="2880" operator="equal">
      <formula>8210</formula>
    </cfRule>
    <cfRule type="cellIs" dxfId="2879" priority="2881" operator="equal">
      <formula>7210</formula>
    </cfRule>
    <cfRule type="cellIs" dxfId="2878" priority="2882" operator="equal">
      <formula>4910</formula>
    </cfRule>
    <cfRule type="cellIs" dxfId="2877" priority="2883" operator="equal">
      <formula>6210</formula>
    </cfRule>
    <cfRule type="cellIs" dxfId="2876" priority="2884" operator="equal">
      <formula>5410</formula>
    </cfRule>
    <cfRule type="cellIs" dxfId="2875" priority="2885" operator="equal">
      <formula>3210</formula>
    </cfRule>
    <cfRule type="cellIs" dxfId="2874" priority="2886" operator="equal">
      <formula>111</formula>
    </cfRule>
  </conditionalFormatting>
  <conditionalFormatting sqref="F227:F231">
    <cfRule type="cellIs" dxfId="2873" priority="2865" operator="between">
      <formula>121</formula>
      <formula>129</formula>
    </cfRule>
    <cfRule type="cellIs" dxfId="2872" priority="2866" operator="equal">
      <formula>527</formula>
    </cfRule>
    <cfRule type="cellIs" dxfId="2871" priority="2867" operator="equal">
      <formula>5212</formula>
    </cfRule>
    <cfRule type="cellIs" dxfId="2870" priority="2868" operator="equal">
      <formula>526</formula>
    </cfRule>
    <cfRule type="cellIs" dxfId="2869" priority="2869" operator="equal">
      <formula>8210</formula>
    </cfRule>
    <cfRule type="cellIs" dxfId="2868" priority="2870" operator="equal">
      <formula>7210</formula>
    </cfRule>
    <cfRule type="cellIs" dxfId="2867" priority="2871" operator="equal">
      <formula>4910</formula>
    </cfRule>
    <cfRule type="cellIs" dxfId="2866" priority="2872" operator="equal">
      <formula>6210</formula>
    </cfRule>
    <cfRule type="cellIs" dxfId="2865" priority="2873" operator="equal">
      <formula>5410</formula>
    </cfRule>
    <cfRule type="cellIs" dxfId="2864" priority="2874" operator="equal">
      <formula>3210</formula>
    </cfRule>
    <cfRule type="cellIs" dxfId="2863" priority="2875" operator="equal">
      <formula>111</formula>
    </cfRule>
  </conditionalFormatting>
  <conditionalFormatting sqref="F234:F238">
    <cfRule type="cellIs" dxfId="2862" priority="2854" operator="between">
      <formula>121</formula>
      <formula>129</formula>
    </cfRule>
    <cfRule type="cellIs" dxfId="2861" priority="2855" operator="equal">
      <formula>527</formula>
    </cfRule>
    <cfRule type="cellIs" dxfId="2860" priority="2856" operator="equal">
      <formula>5212</formula>
    </cfRule>
    <cfRule type="cellIs" dxfId="2859" priority="2857" operator="equal">
      <formula>526</formula>
    </cfRule>
    <cfRule type="cellIs" dxfId="2858" priority="2858" operator="equal">
      <formula>8210</formula>
    </cfRule>
    <cfRule type="cellIs" dxfId="2857" priority="2859" operator="equal">
      <formula>7210</formula>
    </cfRule>
    <cfRule type="cellIs" dxfId="2856" priority="2860" operator="equal">
      <formula>4910</formula>
    </cfRule>
    <cfRule type="cellIs" dxfId="2855" priority="2861" operator="equal">
      <formula>6210</formula>
    </cfRule>
    <cfRule type="cellIs" dxfId="2854" priority="2862" operator="equal">
      <formula>5410</formula>
    </cfRule>
    <cfRule type="cellIs" dxfId="2853" priority="2863" operator="equal">
      <formula>3210</formula>
    </cfRule>
    <cfRule type="cellIs" dxfId="2852" priority="2864" operator="equal">
      <formula>111</formula>
    </cfRule>
  </conditionalFormatting>
  <conditionalFormatting sqref="F240:F244">
    <cfRule type="cellIs" dxfId="2851" priority="2843" operator="between">
      <formula>121</formula>
      <formula>129</formula>
    </cfRule>
    <cfRule type="cellIs" dxfId="2850" priority="2844" operator="equal">
      <formula>527</formula>
    </cfRule>
    <cfRule type="cellIs" dxfId="2849" priority="2845" operator="equal">
      <formula>5212</formula>
    </cfRule>
    <cfRule type="cellIs" dxfId="2848" priority="2846" operator="equal">
      <formula>526</formula>
    </cfRule>
    <cfRule type="cellIs" dxfId="2847" priority="2847" operator="equal">
      <formula>8210</formula>
    </cfRule>
    <cfRule type="cellIs" dxfId="2846" priority="2848" operator="equal">
      <formula>7210</formula>
    </cfRule>
    <cfRule type="cellIs" dxfId="2845" priority="2849" operator="equal">
      <formula>4910</formula>
    </cfRule>
    <cfRule type="cellIs" dxfId="2844" priority="2850" operator="equal">
      <formula>6210</formula>
    </cfRule>
    <cfRule type="cellIs" dxfId="2843" priority="2851" operator="equal">
      <formula>5410</formula>
    </cfRule>
    <cfRule type="cellIs" dxfId="2842" priority="2852" operator="equal">
      <formula>3210</formula>
    </cfRule>
    <cfRule type="cellIs" dxfId="2841" priority="2853" operator="equal">
      <formula>111</formula>
    </cfRule>
  </conditionalFormatting>
  <conditionalFormatting sqref="F248:F252">
    <cfRule type="cellIs" dxfId="2840" priority="2832" operator="between">
      <formula>121</formula>
      <formula>129</formula>
    </cfRule>
    <cfRule type="cellIs" dxfId="2839" priority="2833" operator="equal">
      <formula>527</formula>
    </cfRule>
    <cfRule type="cellIs" dxfId="2838" priority="2834" operator="equal">
      <formula>5212</formula>
    </cfRule>
    <cfRule type="cellIs" dxfId="2837" priority="2835" operator="equal">
      <formula>526</formula>
    </cfRule>
    <cfRule type="cellIs" dxfId="2836" priority="2836" operator="equal">
      <formula>8210</formula>
    </cfRule>
    <cfRule type="cellIs" dxfId="2835" priority="2837" operator="equal">
      <formula>7210</formula>
    </cfRule>
    <cfRule type="cellIs" dxfId="2834" priority="2838" operator="equal">
      <formula>4910</formula>
    </cfRule>
    <cfRule type="cellIs" dxfId="2833" priority="2839" operator="equal">
      <formula>6210</formula>
    </cfRule>
    <cfRule type="cellIs" dxfId="2832" priority="2840" operator="equal">
      <formula>5410</formula>
    </cfRule>
    <cfRule type="cellIs" dxfId="2831" priority="2841" operator="equal">
      <formula>3210</formula>
    </cfRule>
    <cfRule type="cellIs" dxfId="2830" priority="2842" operator="equal">
      <formula>111</formula>
    </cfRule>
  </conditionalFormatting>
  <conditionalFormatting sqref="F254:F258">
    <cfRule type="cellIs" dxfId="2829" priority="2821" operator="between">
      <formula>121</formula>
      <formula>129</formula>
    </cfRule>
    <cfRule type="cellIs" dxfId="2828" priority="2822" operator="equal">
      <formula>527</formula>
    </cfRule>
    <cfRule type="cellIs" dxfId="2827" priority="2823" operator="equal">
      <formula>5212</formula>
    </cfRule>
    <cfRule type="cellIs" dxfId="2826" priority="2824" operator="equal">
      <formula>526</formula>
    </cfRule>
    <cfRule type="cellIs" dxfId="2825" priority="2825" operator="equal">
      <formula>8210</formula>
    </cfRule>
    <cfRule type="cellIs" dxfId="2824" priority="2826" operator="equal">
      <formula>7210</formula>
    </cfRule>
    <cfRule type="cellIs" dxfId="2823" priority="2827" operator="equal">
      <formula>4910</formula>
    </cfRule>
    <cfRule type="cellIs" dxfId="2822" priority="2828" operator="equal">
      <formula>6210</formula>
    </cfRule>
    <cfRule type="cellIs" dxfId="2821" priority="2829" operator="equal">
      <formula>5410</formula>
    </cfRule>
    <cfRule type="cellIs" dxfId="2820" priority="2830" operator="equal">
      <formula>3210</formula>
    </cfRule>
    <cfRule type="cellIs" dxfId="2819" priority="2831" operator="equal">
      <formula>111</formula>
    </cfRule>
  </conditionalFormatting>
  <conditionalFormatting sqref="F260:F264">
    <cfRule type="cellIs" dxfId="2818" priority="2810" operator="between">
      <formula>121</formula>
      <formula>129</formula>
    </cfRule>
    <cfRule type="cellIs" dxfId="2817" priority="2811" operator="equal">
      <formula>527</formula>
    </cfRule>
    <cfRule type="cellIs" dxfId="2816" priority="2812" operator="equal">
      <formula>5212</formula>
    </cfRule>
    <cfRule type="cellIs" dxfId="2815" priority="2813" operator="equal">
      <formula>526</formula>
    </cfRule>
    <cfRule type="cellIs" dxfId="2814" priority="2814" operator="equal">
      <formula>8210</formula>
    </cfRule>
    <cfRule type="cellIs" dxfId="2813" priority="2815" operator="equal">
      <formula>7210</formula>
    </cfRule>
    <cfRule type="cellIs" dxfId="2812" priority="2816" operator="equal">
      <formula>4910</formula>
    </cfRule>
    <cfRule type="cellIs" dxfId="2811" priority="2817" operator="equal">
      <formula>6210</formula>
    </cfRule>
    <cfRule type="cellIs" dxfId="2810" priority="2818" operator="equal">
      <formula>5410</formula>
    </cfRule>
    <cfRule type="cellIs" dxfId="2809" priority="2819" operator="equal">
      <formula>3210</formula>
    </cfRule>
    <cfRule type="cellIs" dxfId="2808" priority="2820" operator="equal">
      <formula>111</formula>
    </cfRule>
  </conditionalFormatting>
  <conditionalFormatting sqref="F266:F270">
    <cfRule type="cellIs" dxfId="2807" priority="2799" operator="between">
      <formula>121</formula>
      <formula>129</formula>
    </cfRule>
    <cfRule type="cellIs" dxfId="2806" priority="2800" operator="equal">
      <formula>527</formula>
    </cfRule>
    <cfRule type="cellIs" dxfId="2805" priority="2801" operator="equal">
      <formula>5212</formula>
    </cfRule>
    <cfRule type="cellIs" dxfId="2804" priority="2802" operator="equal">
      <formula>526</formula>
    </cfRule>
    <cfRule type="cellIs" dxfId="2803" priority="2803" operator="equal">
      <formula>8210</formula>
    </cfRule>
    <cfRule type="cellIs" dxfId="2802" priority="2804" operator="equal">
      <formula>7210</formula>
    </cfRule>
    <cfRule type="cellIs" dxfId="2801" priority="2805" operator="equal">
      <formula>4910</formula>
    </cfRule>
    <cfRule type="cellIs" dxfId="2800" priority="2806" operator="equal">
      <formula>6210</formula>
    </cfRule>
    <cfRule type="cellIs" dxfId="2799" priority="2807" operator="equal">
      <formula>5410</formula>
    </cfRule>
    <cfRule type="cellIs" dxfId="2798" priority="2808" operator="equal">
      <formula>3210</formula>
    </cfRule>
    <cfRule type="cellIs" dxfId="2797" priority="2809" operator="equal">
      <formula>111</formula>
    </cfRule>
  </conditionalFormatting>
  <conditionalFormatting sqref="F273:F277">
    <cfRule type="cellIs" dxfId="2796" priority="2788" operator="between">
      <formula>121</formula>
      <formula>129</formula>
    </cfRule>
    <cfRule type="cellIs" dxfId="2795" priority="2789" operator="equal">
      <formula>527</formula>
    </cfRule>
    <cfRule type="cellIs" dxfId="2794" priority="2790" operator="equal">
      <formula>5212</formula>
    </cfRule>
    <cfRule type="cellIs" dxfId="2793" priority="2791" operator="equal">
      <formula>526</formula>
    </cfRule>
    <cfRule type="cellIs" dxfId="2792" priority="2792" operator="equal">
      <formula>8210</formula>
    </cfRule>
    <cfRule type="cellIs" dxfId="2791" priority="2793" operator="equal">
      <formula>7210</formula>
    </cfRule>
    <cfRule type="cellIs" dxfId="2790" priority="2794" operator="equal">
      <formula>4910</formula>
    </cfRule>
    <cfRule type="cellIs" dxfId="2789" priority="2795" operator="equal">
      <formula>6210</formula>
    </cfRule>
    <cfRule type="cellIs" dxfId="2788" priority="2796" operator="equal">
      <formula>5410</formula>
    </cfRule>
    <cfRule type="cellIs" dxfId="2787" priority="2797" operator="equal">
      <formula>3210</formula>
    </cfRule>
    <cfRule type="cellIs" dxfId="2786" priority="2798" operator="equal">
      <formula>111</formula>
    </cfRule>
  </conditionalFormatting>
  <conditionalFormatting sqref="F279:F283">
    <cfRule type="cellIs" dxfId="2785" priority="2777" operator="between">
      <formula>121</formula>
      <formula>129</formula>
    </cfRule>
    <cfRule type="cellIs" dxfId="2784" priority="2778" operator="equal">
      <formula>527</formula>
    </cfRule>
    <cfRule type="cellIs" dxfId="2783" priority="2779" operator="equal">
      <formula>5212</formula>
    </cfRule>
    <cfRule type="cellIs" dxfId="2782" priority="2780" operator="equal">
      <formula>526</formula>
    </cfRule>
    <cfRule type="cellIs" dxfId="2781" priority="2781" operator="equal">
      <formula>8210</formula>
    </cfRule>
    <cfRule type="cellIs" dxfId="2780" priority="2782" operator="equal">
      <formula>7210</formula>
    </cfRule>
    <cfRule type="cellIs" dxfId="2779" priority="2783" operator="equal">
      <formula>4910</formula>
    </cfRule>
    <cfRule type="cellIs" dxfId="2778" priority="2784" operator="equal">
      <formula>6210</formula>
    </cfRule>
    <cfRule type="cellIs" dxfId="2777" priority="2785" operator="equal">
      <formula>5410</formula>
    </cfRule>
    <cfRule type="cellIs" dxfId="2776" priority="2786" operator="equal">
      <formula>3210</formula>
    </cfRule>
    <cfRule type="cellIs" dxfId="2775" priority="2787" operator="equal">
      <formula>111</formula>
    </cfRule>
  </conditionalFormatting>
  <conditionalFormatting sqref="F285:F289">
    <cfRule type="cellIs" dxfId="2774" priority="2766" operator="between">
      <formula>121</formula>
      <formula>129</formula>
    </cfRule>
    <cfRule type="cellIs" dxfId="2773" priority="2767" operator="equal">
      <formula>527</formula>
    </cfRule>
    <cfRule type="cellIs" dxfId="2772" priority="2768" operator="equal">
      <formula>5212</formula>
    </cfRule>
    <cfRule type="cellIs" dxfId="2771" priority="2769" operator="equal">
      <formula>526</formula>
    </cfRule>
    <cfRule type="cellIs" dxfId="2770" priority="2770" operator="equal">
      <formula>8210</formula>
    </cfRule>
    <cfRule type="cellIs" dxfId="2769" priority="2771" operator="equal">
      <formula>7210</formula>
    </cfRule>
    <cfRule type="cellIs" dxfId="2768" priority="2772" operator="equal">
      <formula>4910</formula>
    </cfRule>
    <cfRule type="cellIs" dxfId="2767" priority="2773" operator="equal">
      <formula>6210</formula>
    </cfRule>
    <cfRule type="cellIs" dxfId="2766" priority="2774" operator="equal">
      <formula>5410</formula>
    </cfRule>
    <cfRule type="cellIs" dxfId="2765" priority="2775" operator="equal">
      <formula>3210</formula>
    </cfRule>
    <cfRule type="cellIs" dxfId="2764" priority="2776" operator="equal">
      <formula>111</formula>
    </cfRule>
  </conditionalFormatting>
  <conditionalFormatting sqref="F291:F295">
    <cfRule type="cellIs" dxfId="2763" priority="2755" operator="between">
      <formula>121</formula>
      <formula>129</formula>
    </cfRule>
    <cfRule type="cellIs" dxfId="2762" priority="2756" operator="equal">
      <formula>527</formula>
    </cfRule>
    <cfRule type="cellIs" dxfId="2761" priority="2757" operator="equal">
      <formula>5212</formula>
    </cfRule>
    <cfRule type="cellIs" dxfId="2760" priority="2758" operator="equal">
      <formula>526</formula>
    </cfRule>
    <cfRule type="cellIs" dxfId="2759" priority="2759" operator="equal">
      <formula>8210</formula>
    </cfRule>
    <cfRule type="cellIs" dxfId="2758" priority="2760" operator="equal">
      <formula>7210</formula>
    </cfRule>
    <cfRule type="cellIs" dxfId="2757" priority="2761" operator="equal">
      <formula>4910</formula>
    </cfRule>
    <cfRule type="cellIs" dxfId="2756" priority="2762" operator="equal">
      <formula>6210</formula>
    </cfRule>
    <cfRule type="cellIs" dxfId="2755" priority="2763" operator="equal">
      <formula>5410</formula>
    </cfRule>
    <cfRule type="cellIs" dxfId="2754" priority="2764" operator="equal">
      <formula>3210</formula>
    </cfRule>
    <cfRule type="cellIs" dxfId="2753" priority="2765" operator="equal">
      <formula>111</formula>
    </cfRule>
  </conditionalFormatting>
  <conditionalFormatting sqref="F297:F301">
    <cfRule type="cellIs" dxfId="2752" priority="2744" operator="between">
      <formula>121</formula>
      <formula>129</formula>
    </cfRule>
    <cfRule type="cellIs" dxfId="2751" priority="2745" operator="equal">
      <formula>527</formula>
    </cfRule>
    <cfRule type="cellIs" dxfId="2750" priority="2746" operator="equal">
      <formula>5212</formula>
    </cfRule>
    <cfRule type="cellIs" dxfId="2749" priority="2747" operator="equal">
      <formula>526</formula>
    </cfRule>
    <cfRule type="cellIs" dxfId="2748" priority="2748" operator="equal">
      <formula>8210</formula>
    </cfRule>
    <cfRule type="cellIs" dxfId="2747" priority="2749" operator="equal">
      <formula>7210</formula>
    </cfRule>
    <cfRule type="cellIs" dxfId="2746" priority="2750" operator="equal">
      <formula>4910</formula>
    </cfRule>
    <cfRule type="cellIs" dxfId="2745" priority="2751" operator="equal">
      <formula>6210</formula>
    </cfRule>
    <cfRule type="cellIs" dxfId="2744" priority="2752" operator="equal">
      <formula>5410</formula>
    </cfRule>
    <cfRule type="cellIs" dxfId="2743" priority="2753" operator="equal">
      <formula>3210</formula>
    </cfRule>
    <cfRule type="cellIs" dxfId="2742" priority="2754" operator="equal">
      <formula>111</formula>
    </cfRule>
  </conditionalFormatting>
  <conditionalFormatting sqref="F303:F307">
    <cfRule type="cellIs" dxfId="2741" priority="2733" operator="between">
      <formula>121</formula>
      <formula>129</formula>
    </cfRule>
    <cfRule type="cellIs" dxfId="2740" priority="2734" operator="equal">
      <formula>527</formula>
    </cfRule>
    <cfRule type="cellIs" dxfId="2739" priority="2735" operator="equal">
      <formula>5212</formula>
    </cfRule>
    <cfRule type="cellIs" dxfId="2738" priority="2736" operator="equal">
      <formula>526</formula>
    </cfRule>
    <cfRule type="cellIs" dxfId="2737" priority="2737" operator="equal">
      <formula>8210</formula>
    </cfRule>
    <cfRule type="cellIs" dxfId="2736" priority="2738" operator="equal">
      <formula>7210</formula>
    </cfRule>
    <cfRule type="cellIs" dxfId="2735" priority="2739" operator="equal">
      <formula>4910</formula>
    </cfRule>
    <cfRule type="cellIs" dxfId="2734" priority="2740" operator="equal">
      <formula>6210</formula>
    </cfRule>
    <cfRule type="cellIs" dxfId="2733" priority="2741" operator="equal">
      <formula>5410</formula>
    </cfRule>
    <cfRule type="cellIs" dxfId="2732" priority="2742" operator="equal">
      <formula>3210</formula>
    </cfRule>
    <cfRule type="cellIs" dxfId="2731" priority="2743" operator="equal">
      <formula>111</formula>
    </cfRule>
  </conditionalFormatting>
  <conditionalFormatting sqref="F310:F314">
    <cfRule type="cellIs" dxfId="2730" priority="2722" operator="between">
      <formula>121</formula>
      <formula>129</formula>
    </cfRule>
    <cfRule type="cellIs" dxfId="2729" priority="2723" operator="equal">
      <formula>527</formula>
    </cfRule>
    <cfRule type="cellIs" dxfId="2728" priority="2724" operator="equal">
      <formula>5212</formula>
    </cfRule>
    <cfRule type="cellIs" dxfId="2727" priority="2725" operator="equal">
      <formula>526</formula>
    </cfRule>
    <cfRule type="cellIs" dxfId="2726" priority="2726" operator="equal">
      <formula>8210</formula>
    </cfRule>
    <cfRule type="cellIs" dxfId="2725" priority="2727" operator="equal">
      <formula>7210</formula>
    </cfRule>
    <cfRule type="cellIs" dxfId="2724" priority="2728" operator="equal">
      <formula>4910</formula>
    </cfRule>
    <cfRule type="cellIs" dxfId="2723" priority="2729" operator="equal">
      <formula>6210</formula>
    </cfRule>
    <cfRule type="cellIs" dxfId="2722" priority="2730" operator="equal">
      <formula>5410</formula>
    </cfRule>
    <cfRule type="cellIs" dxfId="2721" priority="2731" operator="equal">
      <formula>3210</formula>
    </cfRule>
    <cfRule type="cellIs" dxfId="2720" priority="2732" operator="equal">
      <formula>111</formula>
    </cfRule>
  </conditionalFormatting>
  <conditionalFormatting sqref="F316:F320">
    <cfRule type="cellIs" dxfId="2719" priority="2711" operator="between">
      <formula>121</formula>
      <formula>129</formula>
    </cfRule>
    <cfRule type="cellIs" dxfId="2718" priority="2712" operator="equal">
      <formula>527</formula>
    </cfRule>
    <cfRule type="cellIs" dxfId="2717" priority="2713" operator="equal">
      <formula>5212</formula>
    </cfRule>
    <cfRule type="cellIs" dxfId="2716" priority="2714" operator="equal">
      <formula>526</formula>
    </cfRule>
    <cfRule type="cellIs" dxfId="2715" priority="2715" operator="equal">
      <formula>8210</formula>
    </cfRule>
    <cfRule type="cellIs" dxfId="2714" priority="2716" operator="equal">
      <formula>7210</formula>
    </cfRule>
    <cfRule type="cellIs" dxfId="2713" priority="2717" operator="equal">
      <formula>4910</formula>
    </cfRule>
    <cfRule type="cellIs" dxfId="2712" priority="2718" operator="equal">
      <formula>6210</formula>
    </cfRule>
    <cfRule type="cellIs" dxfId="2711" priority="2719" operator="equal">
      <formula>5410</formula>
    </cfRule>
    <cfRule type="cellIs" dxfId="2710" priority="2720" operator="equal">
      <formula>3210</formula>
    </cfRule>
    <cfRule type="cellIs" dxfId="2709" priority="2721" operator="equal">
      <formula>111</formula>
    </cfRule>
  </conditionalFormatting>
  <conditionalFormatting sqref="F322:F326">
    <cfRule type="cellIs" dxfId="2708" priority="2700" operator="between">
      <formula>121</formula>
      <formula>129</formula>
    </cfRule>
    <cfRule type="cellIs" dxfId="2707" priority="2701" operator="equal">
      <formula>527</formula>
    </cfRule>
    <cfRule type="cellIs" dxfId="2706" priority="2702" operator="equal">
      <formula>5212</formula>
    </cfRule>
    <cfRule type="cellIs" dxfId="2705" priority="2703" operator="equal">
      <formula>526</formula>
    </cfRule>
    <cfRule type="cellIs" dxfId="2704" priority="2704" operator="equal">
      <formula>8210</formula>
    </cfRule>
    <cfRule type="cellIs" dxfId="2703" priority="2705" operator="equal">
      <formula>7210</formula>
    </cfRule>
    <cfRule type="cellIs" dxfId="2702" priority="2706" operator="equal">
      <formula>4910</formula>
    </cfRule>
    <cfRule type="cellIs" dxfId="2701" priority="2707" operator="equal">
      <formula>6210</formula>
    </cfRule>
    <cfRule type="cellIs" dxfId="2700" priority="2708" operator="equal">
      <formula>5410</formula>
    </cfRule>
    <cfRule type="cellIs" dxfId="2699" priority="2709" operator="equal">
      <formula>3210</formula>
    </cfRule>
    <cfRule type="cellIs" dxfId="2698" priority="2710" operator="equal">
      <formula>111</formula>
    </cfRule>
  </conditionalFormatting>
  <conditionalFormatting sqref="F328:F332">
    <cfRule type="cellIs" dxfId="2697" priority="2689" operator="between">
      <formula>121</formula>
      <formula>129</formula>
    </cfRule>
    <cfRule type="cellIs" dxfId="2696" priority="2690" operator="equal">
      <formula>527</formula>
    </cfRule>
    <cfRule type="cellIs" dxfId="2695" priority="2691" operator="equal">
      <formula>5212</formula>
    </cfRule>
    <cfRule type="cellIs" dxfId="2694" priority="2692" operator="equal">
      <formula>526</formula>
    </cfRule>
    <cfRule type="cellIs" dxfId="2693" priority="2693" operator="equal">
      <formula>8210</formula>
    </cfRule>
    <cfRule type="cellIs" dxfId="2692" priority="2694" operator="equal">
      <formula>7210</formula>
    </cfRule>
    <cfRule type="cellIs" dxfId="2691" priority="2695" operator="equal">
      <formula>4910</formula>
    </cfRule>
    <cfRule type="cellIs" dxfId="2690" priority="2696" operator="equal">
      <formula>6210</formula>
    </cfRule>
    <cfRule type="cellIs" dxfId="2689" priority="2697" operator="equal">
      <formula>5410</formula>
    </cfRule>
    <cfRule type="cellIs" dxfId="2688" priority="2698" operator="equal">
      <formula>3210</formula>
    </cfRule>
    <cfRule type="cellIs" dxfId="2687" priority="2699" operator="equal">
      <formula>111</formula>
    </cfRule>
  </conditionalFormatting>
  <conditionalFormatting sqref="F334:F338">
    <cfRule type="cellIs" dxfId="2686" priority="2678" operator="between">
      <formula>121</formula>
      <formula>129</formula>
    </cfRule>
    <cfRule type="cellIs" dxfId="2685" priority="2679" operator="equal">
      <formula>527</formula>
    </cfRule>
    <cfRule type="cellIs" dxfId="2684" priority="2680" operator="equal">
      <formula>5212</formula>
    </cfRule>
    <cfRule type="cellIs" dxfId="2683" priority="2681" operator="equal">
      <formula>526</formula>
    </cfRule>
    <cfRule type="cellIs" dxfId="2682" priority="2682" operator="equal">
      <formula>8210</formula>
    </cfRule>
    <cfRule type="cellIs" dxfId="2681" priority="2683" operator="equal">
      <formula>7210</formula>
    </cfRule>
    <cfRule type="cellIs" dxfId="2680" priority="2684" operator="equal">
      <formula>4910</formula>
    </cfRule>
    <cfRule type="cellIs" dxfId="2679" priority="2685" operator="equal">
      <formula>6210</formula>
    </cfRule>
    <cfRule type="cellIs" dxfId="2678" priority="2686" operator="equal">
      <formula>5410</formula>
    </cfRule>
    <cfRule type="cellIs" dxfId="2677" priority="2687" operator="equal">
      <formula>3210</formula>
    </cfRule>
    <cfRule type="cellIs" dxfId="2676" priority="2688" operator="equal">
      <formula>111</formula>
    </cfRule>
  </conditionalFormatting>
  <conditionalFormatting sqref="F340:F344">
    <cfRule type="cellIs" dxfId="2675" priority="2667" operator="between">
      <formula>121</formula>
      <formula>129</formula>
    </cfRule>
    <cfRule type="cellIs" dxfId="2674" priority="2668" operator="equal">
      <formula>527</formula>
    </cfRule>
    <cfRule type="cellIs" dxfId="2673" priority="2669" operator="equal">
      <formula>5212</formula>
    </cfRule>
    <cfRule type="cellIs" dxfId="2672" priority="2670" operator="equal">
      <formula>526</formula>
    </cfRule>
    <cfRule type="cellIs" dxfId="2671" priority="2671" operator="equal">
      <formula>8210</formula>
    </cfRule>
    <cfRule type="cellIs" dxfId="2670" priority="2672" operator="equal">
      <formula>7210</formula>
    </cfRule>
    <cfRule type="cellIs" dxfId="2669" priority="2673" operator="equal">
      <formula>4910</formula>
    </cfRule>
    <cfRule type="cellIs" dxfId="2668" priority="2674" operator="equal">
      <formula>6210</formula>
    </cfRule>
    <cfRule type="cellIs" dxfId="2667" priority="2675" operator="equal">
      <formula>5410</formula>
    </cfRule>
    <cfRule type="cellIs" dxfId="2666" priority="2676" operator="equal">
      <formula>3210</formula>
    </cfRule>
    <cfRule type="cellIs" dxfId="2665" priority="2677" operator="equal">
      <formula>111</formula>
    </cfRule>
  </conditionalFormatting>
  <conditionalFormatting sqref="F346:F350">
    <cfRule type="cellIs" dxfId="2664" priority="2656" operator="between">
      <formula>121</formula>
      <formula>129</formula>
    </cfRule>
    <cfRule type="cellIs" dxfId="2663" priority="2657" operator="equal">
      <formula>527</formula>
    </cfRule>
    <cfRule type="cellIs" dxfId="2662" priority="2658" operator="equal">
      <formula>5212</formula>
    </cfRule>
    <cfRule type="cellIs" dxfId="2661" priority="2659" operator="equal">
      <formula>526</formula>
    </cfRule>
    <cfRule type="cellIs" dxfId="2660" priority="2660" operator="equal">
      <formula>8210</formula>
    </cfRule>
    <cfRule type="cellIs" dxfId="2659" priority="2661" operator="equal">
      <formula>7210</formula>
    </cfRule>
    <cfRule type="cellIs" dxfId="2658" priority="2662" operator="equal">
      <formula>4910</formula>
    </cfRule>
    <cfRule type="cellIs" dxfId="2657" priority="2663" operator="equal">
      <formula>6210</formula>
    </cfRule>
    <cfRule type="cellIs" dxfId="2656" priority="2664" operator="equal">
      <formula>5410</formula>
    </cfRule>
    <cfRule type="cellIs" dxfId="2655" priority="2665" operator="equal">
      <formula>3210</formula>
    </cfRule>
    <cfRule type="cellIs" dxfId="2654" priority="2666" operator="equal">
      <formula>111</formula>
    </cfRule>
  </conditionalFormatting>
  <conditionalFormatting sqref="F352:F356">
    <cfRule type="cellIs" dxfId="2653" priority="2645" operator="between">
      <formula>121</formula>
      <formula>129</formula>
    </cfRule>
    <cfRule type="cellIs" dxfId="2652" priority="2646" operator="equal">
      <formula>527</formula>
    </cfRule>
    <cfRule type="cellIs" dxfId="2651" priority="2647" operator="equal">
      <formula>5212</formula>
    </cfRule>
    <cfRule type="cellIs" dxfId="2650" priority="2648" operator="equal">
      <formula>526</formula>
    </cfRule>
    <cfRule type="cellIs" dxfId="2649" priority="2649" operator="equal">
      <formula>8210</formula>
    </cfRule>
    <cfRule type="cellIs" dxfId="2648" priority="2650" operator="equal">
      <formula>7210</formula>
    </cfRule>
    <cfRule type="cellIs" dxfId="2647" priority="2651" operator="equal">
      <formula>4910</formula>
    </cfRule>
    <cfRule type="cellIs" dxfId="2646" priority="2652" operator="equal">
      <formula>6210</formula>
    </cfRule>
    <cfRule type="cellIs" dxfId="2645" priority="2653" operator="equal">
      <formula>5410</formula>
    </cfRule>
    <cfRule type="cellIs" dxfId="2644" priority="2654" operator="equal">
      <formula>3210</formula>
    </cfRule>
    <cfRule type="cellIs" dxfId="2643" priority="2655" operator="equal">
      <formula>111</formula>
    </cfRule>
  </conditionalFormatting>
  <conditionalFormatting sqref="F358:F362">
    <cfRule type="cellIs" dxfId="2642" priority="2634" operator="between">
      <formula>121</formula>
      <formula>129</formula>
    </cfRule>
    <cfRule type="cellIs" dxfId="2641" priority="2635" operator="equal">
      <formula>527</formula>
    </cfRule>
    <cfRule type="cellIs" dxfId="2640" priority="2636" operator="equal">
      <formula>5212</formula>
    </cfRule>
    <cfRule type="cellIs" dxfId="2639" priority="2637" operator="equal">
      <formula>526</formula>
    </cfRule>
    <cfRule type="cellIs" dxfId="2638" priority="2638" operator="equal">
      <formula>8210</formula>
    </cfRule>
    <cfRule type="cellIs" dxfId="2637" priority="2639" operator="equal">
      <formula>7210</formula>
    </cfRule>
    <cfRule type="cellIs" dxfId="2636" priority="2640" operator="equal">
      <formula>4910</formula>
    </cfRule>
    <cfRule type="cellIs" dxfId="2635" priority="2641" operator="equal">
      <formula>6210</formula>
    </cfRule>
    <cfRule type="cellIs" dxfId="2634" priority="2642" operator="equal">
      <formula>5410</formula>
    </cfRule>
    <cfRule type="cellIs" dxfId="2633" priority="2643" operator="equal">
      <formula>3210</formula>
    </cfRule>
    <cfRule type="cellIs" dxfId="2632" priority="2644" operator="equal">
      <formula>111</formula>
    </cfRule>
  </conditionalFormatting>
  <conditionalFormatting sqref="F365:F369">
    <cfRule type="cellIs" dxfId="2631" priority="2623" operator="between">
      <formula>121</formula>
      <formula>129</formula>
    </cfRule>
    <cfRule type="cellIs" dxfId="2630" priority="2624" operator="equal">
      <formula>527</formula>
    </cfRule>
    <cfRule type="cellIs" dxfId="2629" priority="2625" operator="equal">
      <formula>5212</formula>
    </cfRule>
    <cfRule type="cellIs" dxfId="2628" priority="2626" operator="equal">
      <formula>526</formula>
    </cfRule>
    <cfRule type="cellIs" dxfId="2627" priority="2627" operator="equal">
      <formula>8210</formula>
    </cfRule>
    <cfRule type="cellIs" dxfId="2626" priority="2628" operator="equal">
      <formula>7210</formula>
    </cfRule>
    <cfRule type="cellIs" dxfId="2625" priority="2629" operator="equal">
      <formula>4910</formula>
    </cfRule>
    <cfRule type="cellIs" dxfId="2624" priority="2630" operator="equal">
      <formula>6210</formula>
    </cfRule>
    <cfRule type="cellIs" dxfId="2623" priority="2631" operator="equal">
      <formula>5410</formula>
    </cfRule>
    <cfRule type="cellIs" dxfId="2622" priority="2632" operator="equal">
      <formula>3210</formula>
    </cfRule>
    <cfRule type="cellIs" dxfId="2621" priority="2633" operator="equal">
      <formula>111</formula>
    </cfRule>
  </conditionalFormatting>
  <conditionalFormatting sqref="F372:F376">
    <cfRule type="cellIs" dxfId="2620" priority="2612" operator="between">
      <formula>121</formula>
      <formula>129</formula>
    </cfRule>
    <cfRule type="cellIs" dxfId="2619" priority="2613" operator="equal">
      <formula>527</formula>
    </cfRule>
    <cfRule type="cellIs" dxfId="2618" priority="2614" operator="equal">
      <formula>5212</formula>
    </cfRule>
    <cfRule type="cellIs" dxfId="2617" priority="2615" operator="equal">
      <formula>526</formula>
    </cfRule>
    <cfRule type="cellIs" dxfId="2616" priority="2616" operator="equal">
      <formula>8210</formula>
    </cfRule>
    <cfRule type="cellIs" dxfId="2615" priority="2617" operator="equal">
      <formula>7210</formula>
    </cfRule>
    <cfRule type="cellIs" dxfId="2614" priority="2618" operator="equal">
      <formula>4910</formula>
    </cfRule>
    <cfRule type="cellIs" dxfId="2613" priority="2619" operator="equal">
      <formula>6210</formula>
    </cfRule>
    <cfRule type="cellIs" dxfId="2612" priority="2620" operator="equal">
      <formula>5410</formula>
    </cfRule>
    <cfRule type="cellIs" dxfId="2611" priority="2621" operator="equal">
      <formula>3210</formula>
    </cfRule>
    <cfRule type="cellIs" dxfId="2610" priority="2622" operator="equal">
      <formula>111</formula>
    </cfRule>
  </conditionalFormatting>
  <conditionalFormatting sqref="F378:F382">
    <cfRule type="cellIs" dxfId="2609" priority="2601" operator="between">
      <formula>121</formula>
      <formula>129</formula>
    </cfRule>
    <cfRule type="cellIs" dxfId="2608" priority="2602" operator="equal">
      <formula>527</formula>
    </cfRule>
    <cfRule type="cellIs" dxfId="2607" priority="2603" operator="equal">
      <formula>5212</formula>
    </cfRule>
    <cfRule type="cellIs" dxfId="2606" priority="2604" operator="equal">
      <formula>526</formula>
    </cfRule>
    <cfRule type="cellIs" dxfId="2605" priority="2605" operator="equal">
      <formula>8210</formula>
    </cfRule>
    <cfRule type="cellIs" dxfId="2604" priority="2606" operator="equal">
      <formula>7210</formula>
    </cfRule>
    <cfRule type="cellIs" dxfId="2603" priority="2607" operator="equal">
      <formula>4910</formula>
    </cfRule>
    <cfRule type="cellIs" dxfId="2602" priority="2608" operator="equal">
      <formula>6210</formula>
    </cfRule>
    <cfRule type="cellIs" dxfId="2601" priority="2609" operator="equal">
      <formula>5410</formula>
    </cfRule>
    <cfRule type="cellIs" dxfId="2600" priority="2610" operator="equal">
      <formula>3210</formula>
    </cfRule>
    <cfRule type="cellIs" dxfId="2599" priority="2611" operator="equal">
      <formula>111</formula>
    </cfRule>
  </conditionalFormatting>
  <conditionalFormatting sqref="F384:F388">
    <cfRule type="cellIs" dxfId="2598" priority="2590" operator="between">
      <formula>121</formula>
      <formula>129</formula>
    </cfRule>
    <cfRule type="cellIs" dxfId="2597" priority="2591" operator="equal">
      <formula>527</formula>
    </cfRule>
    <cfRule type="cellIs" dxfId="2596" priority="2592" operator="equal">
      <formula>5212</formula>
    </cfRule>
    <cfRule type="cellIs" dxfId="2595" priority="2593" operator="equal">
      <formula>526</formula>
    </cfRule>
    <cfRule type="cellIs" dxfId="2594" priority="2594" operator="equal">
      <formula>8210</formula>
    </cfRule>
    <cfRule type="cellIs" dxfId="2593" priority="2595" operator="equal">
      <formula>7210</formula>
    </cfRule>
    <cfRule type="cellIs" dxfId="2592" priority="2596" operator="equal">
      <formula>4910</formula>
    </cfRule>
    <cfRule type="cellIs" dxfId="2591" priority="2597" operator="equal">
      <formula>6210</formula>
    </cfRule>
    <cfRule type="cellIs" dxfId="2590" priority="2598" operator="equal">
      <formula>5410</formula>
    </cfRule>
    <cfRule type="cellIs" dxfId="2589" priority="2599" operator="equal">
      <formula>3210</formula>
    </cfRule>
    <cfRule type="cellIs" dxfId="2588" priority="2600" operator="equal">
      <formula>111</formula>
    </cfRule>
  </conditionalFormatting>
  <conditionalFormatting sqref="F390:F394">
    <cfRule type="cellIs" dxfId="2587" priority="2579" operator="between">
      <formula>121</formula>
      <formula>129</formula>
    </cfRule>
    <cfRule type="cellIs" dxfId="2586" priority="2580" operator="equal">
      <formula>527</formula>
    </cfRule>
    <cfRule type="cellIs" dxfId="2585" priority="2581" operator="equal">
      <formula>5212</formula>
    </cfRule>
    <cfRule type="cellIs" dxfId="2584" priority="2582" operator="equal">
      <formula>526</formula>
    </cfRule>
    <cfRule type="cellIs" dxfId="2583" priority="2583" operator="equal">
      <formula>8210</formula>
    </cfRule>
    <cfRule type="cellIs" dxfId="2582" priority="2584" operator="equal">
      <formula>7210</formula>
    </cfRule>
    <cfRule type="cellIs" dxfId="2581" priority="2585" operator="equal">
      <formula>4910</formula>
    </cfRule>
    <cfRule type="cellIs" dxfId="2580" priority="2586" operator="equal">
      <formula>6210</formula>
    </cfRule>
    <cfRule type="cellIs" dxfId="2579" priority="2587" operator="equal">
      <formula>5410</formula>
    </cfRule>
    <cfRule type="cellIs" dxfId="2578" priority="2588" operator="equal">
      <formula>3210</formula>
    </cfRule>
    <cfRule type="cellIs" dxfId="2577" priority="2589" operator="equal">
      <formula>111</formula>
    </cfRule>
  </conditionalFormatting>
  <conditionalFormatting sqref="F396:F400">
    <cfRule type="cellIs" dxfId="2576" priority="2568" operator="between">
      <formula>121</formula>
      <formula>129</formula>
    </cfRule>
    <cfRule type="cellIs" dxfId="2575" priority="2569" operator="equal">
      <formula>527</formula>
    </cfRule>
    <cfRule type="cellIs" dxfId="2574" priority="2570" operator="equal">
      <formula>5212</formula>
    </cfRule>
    <cfRule type="cellIs" dxfId="2573" priority="2571" operator="equal">
      <formula>526</formula>
    </cfRule>
    <cfRule type="cellIs" dxfId="2572" priority="2572" operator="equal">
      <formula>8210</formula>
    </cfRule>
    <cfRule type="cellIs" dxfId="2571" priority="2573" operator="equal">
      <formula>7210</formula>
    </cfRule>
    <cfRule type="cellIs" dxfId="2570" priority="2574" operator="equal">
      <formula>4910</formula>
    </cfRule>
    <cfRule type="cellIs" dxfId="2569" priority="2575" operator="equal">
      <formula>6210</formula>
    </cfRule>
    <cfRule type="cellIs" dxfId="2568" priority="2576" operator="equal">
      <formula>5410</formula>
    </cfRule>
    <cfRule type="cellIs" dxfId="2567" priority="2577" operator="equal">
      <formula>3210</formula>
    </cfRule>
    <cfRule type="cellIs" dxfId="2566" priority="2578" operator="equal">
      <formula>111</formula>
    </cfRule>
  </conditionalFormatting>
  <conditionalFormatting sqref="F408:F412">
    <cfRule type="cellIs" dxfId="2565" priority="2557" operator="between">
      <formula>121</formula>
      <formula>129</formula>
    </cfRule>
    <cfRule type="cellIs" dxfId="2564" priority="2558" operator="equal">
      <formula>527</formula>
    </cfRule>
    <cfRule type="cellIs" dxfId="2563" priority="2559" operator="equal">
      <formula>5212</formula>
    </cfRule>
    <cfRule type="cellIs" dxfId="2562" priority="2560" operator="equal">
      <formula>526</formula>
    </cfRule>
    <cfRule type="cellIs" dxfId="2561" priority="2561" operator="equal">
      <formula>8210</formula>
    </cfRule>
    <cfRule type="cellIs" dxfId="2560" priority="2562" operator="equal">
      <formula>7210</formula>
    </cfRule>
    <cfRule type="cellIs" dxfId="2559" priority="2563" operator="equal">
      <formula>4910</formula>
    </cfRule>
    <cfRule type="cellIs" dxfId="2558" priority="2564" operator="equal">
      <formula>6210</formula>
    </cfRule>
    <cfRule type="cellIs" dxfId="2557" priority="2565" operator="equal">
      <formula>5410</formula>
    </cfRule>
    <cfRule type="cellIs" dxfId="2556" priority="2566" operator="equal">
      <formula>3210</formula>
    </cfRule>
    <cfRule type="cellIs" dxfId="2555" priority="2567" operator="equal">
      <formula>111</formula>
    </cfRule>
  </conditionalFormatting>
  <conditionalFormatting sqref="F416:F420">
    <cfRule type="cellIs" dxfId="2554" priority="2546" operator="between">
      <formula>121</formula>
      <formula>129</formula>
    </cfRule>
    <cfRule type="cellIs" dxfId="2553" priority="2547" operator="equal">
      <formula>527</formula>
    </cfRule>
    <cfRule type="cellIs" dxfId="2552" priority="2548" operator="equal">
      <formula>5212</formula>
    </cfRule>
    <cfRule type="cellIs" dxfId="2551" priority="2549" operator="equal">
      <formula>526</formula>
    </cfRule>
    <cfRule type="cellIs" dxfId="2550" priority="2550" operator="equal">
      <formula>8210</formula>
    </cfRule>
    <cfRule type="cellIs" dxfId="2549" priority="2551" operator="equal">
      <formula>7210</formula>
    </cfRule>
    <cfRule type="cellIs" dxfId="2548" priority="2552" operator="equal">
      <formula>4910</formula>
    </cfRule>
    <cfRule type="cellIs" dxfId="2547" priority="2553" operator="equal">
      <formula>6210</formula>
    </cfRule>
    <cfRule type="cellIs" dxfId="2546" priority="2554" operator="equal">
      <formula>5410</formula>
    </cfRule>
    <cfRule type="cellIs" dxfId="2545" priority="2555" operator="equal">
      <formula>3210</formula>
    </cfRule>
    <cfRule type="cellIs" dxfId="2544" priority="2556" operator="equal">
      <formula>111</formula>
    </cfRule>
  </conditionalFormatting>
  <conditionalFormatting sqref="F422:F426">
    <cfRule type="cellIs" dxfId="2543" priority="2535" operator="between">
      <formula>121</formula>
      <formula>129</formula>
    </cfRule>
    <cfRule type="cellIs" dxfId="2542" priority="2536" operator="equal">
      <formula>527</formula>
    </cfRule>
    <cfRule type="cellIs" dxfId="2541" priority="2537" operator="equal">
      <formula>5212</formula>
    </cfRule>
    <cfRule type="cellIs" dxfId="2540" priority="2538" operator="equal">
      <formula>526</formula>
    </cfRule>
    <cfRule type="cellIs" dxfId="2539" priority="2539" operator="equal">
      <formula>8210</formula>
    </cfRule>
    <cfRule type="cellIs" dxfId="2538" priority="2540" operator="equal">
      <formula>7210</formula>
    </cfRule>
    <cfRule type="cellIs" dxfId="2537" priority="2541" operator="equal">
      <formula>4910</formula>
    </cfRule>
    <cfRule type="cellIs" dxfId="2536" priority="2542" operator="equal">
      <formula>6210</formula>
    </cfRule>
    <cfRule type="cellIs" dxfId="2535" priority="2543" operator="equal">
      <formula>5410</formula>
    </cfRule>
    <cfRule type="cellIs" dxfId="2534" priority="2544" operator="equal">
      <formula>3210</formula>
    </cfRule>
    <cfRule type="cellIs" dxfId="2533" priority="2545" operator="equal">
      <formula>111</formula>
    </cfRule>
  </conditionalFormatting>
  <conditionalFormatting sqref="F428:F432">
    <cfRule type="cellIs" dxfId="2532" priority="2524" operator="between">
      <formula>121</formula>
      <formula>129</formula>
    </cfRule>
    <cfRule type="cellIs" dxfId="2531" priority="2525" operator="equal">
      <formula>527</formula>
    </cfRule>
    <cfRule type="cellIs" dxfId="2530" priority="2526" operator="equal">
      <formula>5212</formula>
    </cfRule>
    <cfRule type="cellIs" dxfId="2529" priority="2527" operator="equal">
      <formula>526</formula>
    </cfRule>
    <cfRule type="cellIs" dxfId="2528" priority="2528" operator="equal">
      <formula>8210</formula>
    </cfRule>
    <cfRule type="cellIs" dxfId="2527" priority="2529" operator="equal">
      <formula>7210</formula>
    </cfRule>
    <cfRule type="cellIs" dxfId="2526" priority="2530" operator="equal">
      <formula>4910</formula>
    </cfRule>
    <cfRule type="cellIs" dxfId="2525" priority="2531" operator="equal">
      <formula>6210</formula>
    </cfRule>
    <cfRule type="cellIs" dxfId="2524" priority="2532" operator="equal">
      <formula>5410</formula>
    </cfRule>
    <cfRule type="cellIs" dxfId="2523" priority="2533" operator="equal">
      <formula>3210</formula>
    </cfRule>
    <cfRule type="cellIs" dxfId="2522" priority="2534" operator="equal">
      <formula>111</formula>
    </cfRule>
  </conditionalFormatting>
  <conditionalFormatting sqref="F434:F438">
    <cfRule type="cellIs" dxfId="2521" priority="2513" operator="between">
      <formula>121</formula>
      <formula>129</formula>
    </cfRule>
    <cfRule type="cellIs" dxfId="2520" priority="2514" operator="equal">
      <formula>527</formula>
    </cfRule>
    <cfRule type="cellIs" dxfId="2519" priority="2515" operator="equal">
      <formula>5212</formula>
    </cfRule>
    <cfRule type="cellIs" dxfId="2518" priority="2516" operator="equal">
      <formula>526</formula>
    </cfRule>
    <cfRule type="cellIs" dxfId="2517" priority="2517" operator="equal">
      <formula>8210</formula>
    </cfRule>
    <cfRule type="cellIs" dxfId="2516" priority="2518" operator="equal">
      <formula>7210</formula>
    </cfRule>
    <cfRule type="cellIs" dxfId="2515" priority="2519" operator="equal">
      <formula>4910</formula>
    </cfRule>
    <cfRule type="cellIs" dxfId="2514" priority="2520" operator="equal">
      <formula>6210</formula>
    </cfRule>
    <cfRule type="cellIs" dxfId="2513" priority="2521" operator="equal">
      <formula>5410</formula>
    </cfRule>
    <cfRule type="cellIs" dxfId="2512" priority="2522" operator="equal">
      <formula>3210</formula>
    </cfRule>
    <cfRule type="cellIs" dxfId="2511" priority="2523" operator="equal">
      <formula>111</formula>
    </cfRule>
  </conditionalFormatting>
  <conditionalFormatting sqref="F457:F461">
    <cfRule type="cellIs" dxfId="2510" priority="2502" operator="between">
      <formula>121</formula>
      <formula>129</formula>
    </cfRule>
    <cfRule type="cellIs" dxfId="2509" priority="2503" operator="equal">
      <formula>527</formula>
    </cfRule>
    <cfRule type="cellIs" dxfId="2508" priority="2504" operator="equal">
      <formula>5212</formula>
    </cfRule>
    <cfRule type="cellIs" dxfId="2507" priority="2505" operator="equal">
      <formula>526</formula>
    </cfRule>
    <cfRule type="cellIs" dxfId="2506" priority="2506" operator="equal">
      <formula>8210</formula>
    </cfRule>
    <cfRule type="cellIs" dxfId="2505" priority="2507" operator="equal">
      <formula>7210</formula>
    </cfRule>
    <cfRule type="cellIs" dxfId="2504" priority="2508" operator="equal">
      <formula>4910</formula>
    </cfRule>
    <cfRule type="cellIs" dxfId="2503" priority="2509" operator="equal">
      <formula>6210</formula>
    </cfRule>
    <cfRule type="cellIs" dxfId="2502" priority="2510" operator="equal">
      <formula>5410</formula>
    </cfRule>
    <cfRule type="cellIs" dxfId="2501" priority="2511" operator="equal">
      <formula>3210</formula>
    </cfRule>
    <cfRule type="cellIs" dxfId="2500" priority="2512" operator="equal">
      <formula>111</formula>
    </cfRule>
  </conditionalFormatting>
  <conditionalFormatting sqref="F463:F467">
    <cfRule type="cellIs" dxfId="2499" priority="2491" operator="between">
      <formula>121</formula>
      <formula>129</formula>
    </cfRule>
    <cfRule type="cellIs" dxfId="2498" priority="2492" operator="equal">
      <formula>527</formula>
    </cfRule>
    <cfRule type="cellIs" dxfId="2497" priority="2493" operator="equal">
      <formula>5212</formula>
    </cfRule>
    <cfRule type="cellIs" dxfId="2496" priority="2494" operator="equal">
      <formula>526</formula>
    </cfRule>
    <cfRule type="cellIs" dxfId="2495" priority="2495" operator="equal">
      <formula>8210</formula>
    </cfRule>
    <cfRule type="cellIs" dxfId="2494" priority="2496" operator="equal">
      <formula>7210</formula>
    </cfRule>
    <cfRule type="cellIs" dxfId="2493" priority="2497" operator="equal">
      <formula>4910</formula>
    </cfRule>
    <cfRule type="cellIs" dxfId="2492" priority="2498" operator="equal">
      <formula>6210</formula>
    </cfRule>
    <cfRule type="cellIs" dxfId="2491" priority="2499" operator="equal">
      <formula>5410</formula>
    </cfRule>
    <cfRule type="cellIs" dxfId="2490" priority="2500" operator="equal">
      <formula>3210</formula>
    </cfRule>
    <cfRule type="cellIs" dxfId="2489" priority="2501" operator="equal">
      <formula>111</formula>
    </cfRule>
  </conditionalFormatting>
  <conditionalFormatting sqref="F471:F475">
    <cfRule type="cellIs" dxfId="2488" priority="2480" operator="between">
      <formula>121</formula>
      <formula>129</formula>
    </cfRule>
    <cfRule type="cellIs" dxfId="2487" priority="2481" operator="equal">
      <formula>527</formula>
    </cfRule>
    <cfRule type="cellIs" dxfId="2486" priority="2482" operator="equal">
      <formula>5212</formula>
    </cfRule>
    <cfRule type="cellIs" dxfId="2485" priority="2483" operator="equal">
      <formula>526</formula>
    </cfRule>
    <cfRule type="cellIs" dxfId="2484" priority="2484" operator="equal">
      <formula>8210</formula>
    </cfRule>
    <cfRule type="cellIs" dxfId="2483" priority="2485" operator="equal">
      <formula>7210</formula>
    </cfRule>
    <cfRule type="cellIs" dxfId="2482" priority="2486" operator="equal">
      <formula>4910</formula>
    </cfRule>
    <cfRule type="cellIs" dxfId="2481" priority="2487" operator="equal">
      <formula>6210</formula>
    </cfRule>
    <cfRule type="cellIs" dxfId="2480" priority="2488" operator="equal">
      <formula>5410</formula>
    </cfRule>
    <cfRule type="cellIs" dxfId="2479" priority="2489" operator="equal">
      <formula>3210</formula>
    </cfRule>
    <cfRule type="cellIs" dxfId="2478" priority="2490" operator="equal">
      <formula>111</formula>
    </cfRule>
  </conditionalFormatting>
  <conditionalFormatting sqref="F480:F484">
    <cfRule type="cellIs" dxfId="2477" priority="2469" operator="between">
      <formula>121</formula>
      <formula>129</formula>
    </cfRule>
    <cfRule type="cellIs" dxfId="2476" priority="2470" operator="equal">
      <formula>527</formula>
    </cfRule>
    <cfRule type="cellIs" dxfId="2475" priority="2471" operator="equal">
      <formula>5212</formula>
    </cfRule>
    <cfRule type="cellIs" dxfId="2474" priority="2472" operator="equal">
      <formula>526</formula>
    </cfRule>
    <cfRule type="cellIs" dxfId="2473" priority="2473" operator="equal">
      <formula>8210</formula>
    </cfRule>
    <cfRule type="cellIs" dxfId="2472" priority="2474" operator="equal">
      <formula>7210</formula>
    </cfRule>
    <cfRule type="cellIs" dxfId="2471" priority="2475" operator="equal">
      <formula>4910</formula>
    </cfRule>
    <cfRule type="cellIs" dxfId="2470" priority="2476" operator="equal">
      <formula>6210</formula>
    </cfRule>
    <cfRule type="cellIs" dxfId="2469" priority="2477" operator="equal">
      <formula>5410</formula>
    </cfRule>
    <cfRule type="cellIs" dxfId="2468" priority="2478" operator="equal">
      <formula>3210</formula>
    </cfRule>
    <cfRule type="cellIs" dxfId="2467" priority="2479" operator="equal">
      <formula>111</formula>
    </cfRule>
  </conditionalFormatting>
  <conditionalFormatting sqref="F494:F498">
    <cfRule type="cellIs" dxfId="2466" priority="2458" operator="between">
      <formula>121</formula>
      <formula>129</formula>
    </cfRule>
    <cfRule type="cellIs" dxfId="2465" priority="2459" operator="equal">
      <formula>527</formula>
    </cfRule>
    <cfRule type="cellIs" dxfId="2464" priority="2460" operator="equal">
      <formula>5212</formula>
    </cfRule>
    <cfRule type="cellIs" dxfId="2463" priority="2461" operator="equal">
      <formula>526</formula>
    </cfRule>
    <cfRule type="cellIs" dxfId="2462" priority="2462" operator="equal">
      <formula>8210</formula>
    </cfRule>
    <cfRule type="cellIs" dxfId="2461" priority="2463" operator="equal">
      <formula>7210</formula>
    </cfRule>
    <cfRule type="cellIs" dxfId="2460" priority="2464" operator="equal">
      <formula>4910</formula>
    </cfRule>
    <cfRule type="cellIs" dxfId="2459" priority="2465" operator="equal">
      <formula>6210</formula>
    </cfRule>
    <cfRule type="cellIs" dxfId="2458" priority="2466" operator="equal">
      <formula>5410</formula>
    </cfRule>
    <cfRule type="cellIs" dxfId="2457" priority="2467" operator="equal">
      <formula>3210</formula>
    </cfRule>
    <cfRule type="cellIs" dxfId="2456" priority="2468" operator="equal">
      <formula>111</formula>
    </cfRule>
  </conditionalFormatting>
  <conditionalFormatting sqref="F501:F505">
    <cfRule type="cellIs" dxfId="2455" priority="2447" operator="between">
      <formula>121</formula>
      <formula>129</formula>
    </cfRule>
    <cfRule type="cellIs" dxfId="2454" priority="2448" operator="equal">
      <formula>527</formula>
    </cfRule>
    <cfRule type="cellIs" dxfId="2453" priority="2449" operator="equal">
      <formula>5212</formula>
    </cfRule>
    <cfRule type="cellIs" dxfId="2452" priority="2450" operator="equal">
      <formula>526</formula>
    </cfRule>
    <cfRule type="cellIs" dxfId="2451" priority="2451" operator="equal">
      <formula>8210</formula>
    </cfRule>
    <cfRule type="cellIs" dxfId="2450" priority="2452" operator="equal">
      <formula>7210</formula>
    </cfRule>
    <cfRule type="cellIs" dxfId="2449" priority="2453" operator="equal">
      <formula>4910</formula>
    </cfRule>
    <cfRule type="cellIs" dxfId="2448" priority="2454" operator="equal">
      <formula>6210</formula>
    </cfRule>
    <cfRule type="cellIs" dxfId="2447" priority="2455" operator="equal">
      <formula>5410</formula>
    </cfRule>
    <cfRule type="cellIs" dxfId="2446" priority="2456" operator="equal">
      <formula>3210</formula>
    </cfRule>
    <cfRule type="cellIs" dxfId="2445" priority="2457" operator="equal">
      <formula>111</formula>
    </cfRule>
  </conditionalFormatting>
  <conditionalFormatting sqref="F507:F511">
    <cfRule type="cellIs" dxfId="2444" priority="2436" operator="between">
      <formula>121</formula>
      <formula>129</formula>
    </cfRule>
    <cfRule type="cellIs" dxfId="2443" priority="2437" operator="equal">
      <formula>527</formula>
    </cfRule>
    <cfRule type="cellIs" dxfId="2442" priority="2438" operator="equal">
      <formula>5212</formula>
    </cfRule>
    <cfRule type="cellIs" dxfId="2441" priority="2439" operator="equal">
      <formula>526</formula>
    </cfRule>
    <cfRule type="cellIs" dxfId="2440" priority="2440" operator="equal">
      <formula>8210</formula>
    </cfRule>
    <cfRule type="cellIs" dxfId="2439" priority="2441" operator="equal">
      <formula>7210</formula>
    </cfRule>
    <cfRule type="cellIs" dxfId="2438" priority="2442" operator="equal">
      <formula>4910</formula>
    </cfRule>
    <cfRule type="cellIs" dxfId="2437" priority="2443" operator="equal">
      <formula>6210</formula>
    </cfRule>
    <cfRule type="cellIs" dxfId="2436" priority="2444" operator="equal">
      <formula>5410</formula>
    </cfRule>
    <cfRule type="cellIs" dxfId="2435" priority="2445" operator="equal">
      <formula>3210</formula>
    </cfRule>
    <cfRule type="cellIs" dxfId="2434" priority="2446" operator="equal">
      <formula>111</formula>
    </cfRule>
  </conditionalFormatting>
  <conditionalFormatting sqref="F513:F517">
    <cfRule type="cellIs" dxfId="2433" priority="2425" operator="between">
      <formula>121</formula>
      <formula>129</formula>
    </cfRule>
    <cfRule type="cellIs" dxfId="2432" priority="2426" operator="equal">
      <formula>527</formula>
    </cfRule>
    <cfRule type="cellIs" dxfId="2431" priority="2427" operator="equal">
      <formula>5212</formula>
    </cfRule>
    <cfRule type="cellIs" dxfId="2430" priority="2428" operator="equal">
      <formula>526</formula>
    </cfRule>
    <cfRule type="cellIs" dxfId="2429" priority="2429" operator="equal">
      <formula>8210</formula>
    </cfRule>
    <cfRule type="cellIs" dxfId="2428" priority="2430" operator="equal">
      <formula>7210</formula>
    </cfRule>
    <cfRule type="cellIs" dxfId="2427" priority="2431" operator="equal">
      <formula>4910</formula>
    </cfRule>
    <cfRule type="cellIs" dxfId="2426" priority="2432" operator="equal">
      <formula>6210</formula>
    </cfRule>
    <cfRule type="cellIs" dxfId="2425" priority="2433" operator="equal">
      <formula>5410</formula>
    </cfRule>
    <cfRule type="cellIs" dxfId="2424" priority="2434" operator="equal">
      <formula>3210</formula>
    </cfRule>
    <cfRule type="cellIs" dxfId="2423" priority="2435" operator="equal">
      <formula>111</formula>
    </cfRule>
  </conditionalFormatting>
  <conditionalFormatting sqref="F519:F523">
    <cfRule type="cellIs" dxfId="2422" priority="2414" operator="between">
      <formula>121</formula>
      <formula>129</formula>
    </cfRule>
    <cfRule type="cellIs" dxfId="2421" priority="2415" operator="equal">
      <formula>527</formula>
    </cfRule>
    <cfRule type="cellIs" dxfId="2420" priority="2416" operator="equal">
      <formula>5212</formula>
    </cfRule>
    <cfRule type="cellIs" dxfId="2419" priority="2417" operator="equal">
      <formula>526</formula>
    </cfRule>
    <cfRule type="cellIs" dxfId="2418" priority="2418" operator="equal">
      <formula>8210</formula>
    </cfRule>
    <cfRule type="cellIs" dxfId="2417" priority="2419" operator="equal">
      <formula>7210</formula>
    </cfRule>
    <cfRule type="cellIs" dxfId="2416" priority="2420" operator="equal">
      <formula>4910</formula>
    </cfRule>
    <cfRule type="cellIs" dxfId="2415" priority="2421" operator="equal">
      <formula>6210</formula>
    </cfRule>
    <cfRule type="cellIs" dxfId="2414" priority="2422" operator="equal">
      <formula>5410</formula>
    </cfRule>
    <cfRule type="cellIs" dxfId="2413" priority="2423" operator="equal">
      <formula>3210</formula>
    </cfRule>
    <cfRule type="cellIs" dxfId="2412" priority="2424" operator="equal">
      <formula>111</formula>
    </cfRule>
  </conditionalFormatting>
  <conditionalFormatting sqref="F525:F529">
    <cfRule type="cellIs" dxfId="2411" priority="2403" operator="between">
      <formula>121</formula>
      <formula>129</formula>
    </cfRule>
    <cfRule type="cellIs" dxfId="2410" priority="2404" operator="equal">
      <formula>527</formula>
    </cfRule>
    <cfRule type="cellIs" dxfId="2409" priority="2405" operator="equal">
      <formula>5212</formula>
    </cfRule>
    <cfRule type="cellIs" dxfId="2408" priority="2406" operator="equal">
      <formula>526</formula>
    </cfRule>
    <cfRule type="cellIs" dxfId="2407" priority="2407" operator="equal">
      <formula>8210</formula>
    </cfRule>
    <cfRule type="cellIs" dxfId="2406" priority="2408" operator="equal">
      <formula>7210</formula>
    </cfRule>
    <cfRule type="cellIs" dxfId="2405" priority="2409" operator="equal">
      <formula>4910</formula>
    </cfRule>
    <cfRule type="cellIs" dxfId="2404" priority="2410" operator="equal">
      <formula>6210</formula>
    </cfRule>
    <cfRule type="cellIs" dxfId="2403" priority="2411" operator="equal">
      <formula>5410</formula>
    </cfRule>
    <cfRule type="cellIs" dxfId="2402" priority="2412" operator="equal">
      <formula>3210</formula>
    </cfRule>
    <cfRule type="cellIs" dxfId="2401" priority="2413" operator="equal">
      <formula>111</formula>
    </cfRule>
  </conditionalFormatting>
  <conditionalFormatting sqref="F531:F535">
    <cfRule type="cellIs" dxfId="2400" priority="2392" operator="between">
      <formula>121</formula>
      <formula>129</formula>
    </cfRule>
    <cfRule type="cellIs" dxfId="2399" priority="2393" operator="equal">
      <formula>527</formula>
    </cfRule>
    <cfRule type="cellIs" dxfId="2398" priority="2394" operator="equal">
      <formula>5212</formula>
    </cfRule>
    <cfRule type="cellIs" dxfId="2397" priority="2395" operator="equal">
      <formula>526</formula>
    </cfRule>
    <cfRule type="cellIs" dxfId="2396" priority="2396" operator="equal">
      <formula>8210</formula>
    </cfRule>
    <cfRule type="cellIs" dxfId="2395" priority="2397" operator="equal">
      <formula>7210</formula>
    </cfRule>
    <cfRule type="cellIs" dxfId="2394" priority="2398" operator="equal">
      <formula>4910</formula>
    </cfRule>
    <cfRule type="cellIs" dxfId="2393" priority="2399" operator="equal">
      <formula>6210</formula>
    </cfRule>
    <cfRule type="cellIs" dxfId="2392" priority="2400" operator="equal">
      <formula>5410</formula>
    </cfRule>
    <cfRule type="cellIs" dxfId="2391" priority="2401" operator="equal">
      <formula>3210</formula>
    </cfRule>
    <cfRule type="cellIs" dxfId="2390" priority="2402" operator="equal">
      <formula>111</formula>
    </cfRule>
  </conditionalFormatting>
  <conditionalFormatting sqref="F537:F541">
    <cfRule type="cellIs" dxfId="2389" priority="2381" operator="between">
      <formula>121</formula>
      <formula>129</formula>
    </cfRule>
    <cfRule type="cellIs" dxfId="2388" priority="2382" operator="equal">
      <formula>527</formula>
    </cfRule>
    <cfRule type="cellIs" dxfId="2387" priority="2383" operator="equal">
      <formula>5212</formula>
    </cfRule>
    <cfRule type="cellIs" dxfId="2386" priority="2384" operator="equal">
      <formula>526</formula>
    </cfRule>
    <cfRule type="cellIs" dxfId="2385" priority="2385" operator="equal">
      <formula>8210</formula>
    </cfRule>
    <cfRule type="cellIs" dxfId="2384" priority="2386" operator="equal">
      <formula>7210</formula>
    </cfRule>
    <cfRule type="cellIs" dxfId="2383" priority="2387" operator="equal">
      <formula>4910</formula>
    </cfRule>
    <cfRule type="cellIs" dxfId="2382" priority="2388" operator="equal">
      <formula>6210</formula>
    </cfRule>
    <cfRule type="cellIs" dxfId="2381" priority="2389" operator="equal">
      <formula>5410</formula>
    </cfRule>
    <cfRule type="cellIs" dxfId="2380" priority="2390" operator="equal">
      <formula>3210</formula>
    </cfRule>
    <cfRule type="cellIs" dxfId="2379" priority="2391" operator="equal">
      <formula>111</formula>
    </cfRule>
  </conditionalFormatting>
  <conditionalFormatting sqref="F544:F548">
    <cfRule type="cellIs" dxfId="2378" priority="2370" operator="between">
      <formula>121</formula>
      <formula>129</formula>
    </cfRule>
    <cfRule type="cellIs" dxfId="2377" priority="2371" operator="equal">
      <formula>527</formula>
    </cfRule>
    <cfRule type="cellIs" dxfId="2376" priority="2372" operator="equal">
      <formula>5212</formula>
    </cfRule>
    <cfRule type="cellIs" dxfId="2375" priority="2373" operator="equal">
      <formula>526</formula>
    </cfRule>
    <cfRule type="cellIs" dxfId="2374" priority="2374" operator="equal">
      <formula>8210</formula>
    </cfRule>
    <cfRule type="cellIs" dxfId="2373" priority="2375" operator="equal">
      <formula>7210</formula>
    </cfRule>
    <cfRule type="cellIs" dxfId="2372" priority="2376" operator="equal">
      <formula>4910</formula>
    </cfRule>
    <cfRule type="cellIs" dxfId="2371" priority="2377" operator="equal">
      <formula>6210</formula>
    </cfRule>
    <cfRule type="cellIs" dxfId="2370" priority="2378" operator="equal">
      <formula>5410</formula>
    </cfRule>
    <cfRule type="cellIs" dxfId="2369" priority="2379" operator="equal">
      <formula>3210</formula>
    </cfRule>
    <cfRule type="cellIs" dxfId="2368" priority="2380" operator="equal">
      <formula>111</formula>
    </cfRule>
  </conditionalFormatting>
  <conditionalFormatting sqref="F551:F555">
    <cfRule type="cellIs" dxfId="2367" priority="2359" operator="between">
      <formula>121</formula>
      <formula>129</formula>
    </cfRule>
    <cfRule type="cellIs" dxfId="2366" priority="2360" operator="equal">
      <formula>527</formula>
    </cfRule>
    <cfRule type="cellIs" dxfId="2365" priority="2361" operator="equal">
      <formula>5212</formula>
    </cfRule>
    <cfRule type="cellIs" dxfId="2364" priority="2362" operator="equal">
      <formula>526</formula>
    </cfRule>
    <cfRule type="cellIs" dxfId="2363" priority="2363" operator="equal">
      <formula>8210</formula>
    </cfRule>
    <cfRule type="cellIs" dxfId="2362" priority="2364" operator="equal">
      <formula>7210</formula>
    </cfRule>
    <cfRule type="cellIs" dxfId="2361" priority="2365" operator="equal">
      <formula>4910</formula>
    </cfRule>
    <cfRule type="cellIs" dxfId="2360" priority="2366" operator="equal">
      <formula>6210</formula>
    </cfRule>
    <cfRule type="cellIs" dxfId="2359" priority="2367" operator="equal">
      <formula>5410</formula>
    </cfRule>
    <cfRule type="cellIs" dxfId="2358" priority="2368" operator="equal">
      <formula>3210</formula>
    </cfRule>
    <cfRule type="cellIs" dxfId="2357" priority="2369" operator="equal">
      <formula>111</formula>
    </cfRule>
  </conditionalFormatting>
  <conditionalFormatting sqref="F557:F561">
    <cfRule type="cellIs" dxfId="2356" priority="2348" operator="between">
      <formula>121</formula>
      <formula>129</formula>
    </cfRule>
    <cfRule type="cellIs" dxfId="2355" priority="2349" operator="equal">
      <formula>527</formula>
    </cfRule>
    <cfRule type="cellIs" dxfId="2354" priority="2350" operator="equal">
      <formula>5212</formula>
    </cfRule>
    <cfRule type="cellIs" dxfId="2353" priority="2351" operator="equal">
      <formula>526</formula>
    </cfRule>
    <cfRule type="cellIs" dxfId="2352" priority="2352" operator="equal">
      <formula>8210</formula>
    </cfRule>
    <cfRule type="cellIs" dxfId="2351" priority="2353" operator="equal">
      <formula>7210</formula>
    </cfRule>
    <cfRule type="cellIs" dxfId="2350" priority="2354" operator="equal">
      <formula>4910</formula>
    </cfRule>
    <cfRule type="cellIs" dxfId="2349" priority="2355" operator="equal">
      <formula>6210</formula>
    </cfRule>
    <cfRule type="cellIs" dxfId="2348" priority="2356" operator="equal">
      <formula>5410</formula>
    </cfRule>
    <cfRule type="cellIs" dxfId="2347" priority="2357" operator="equal">
      <formula>3210</formula>
    </cfRule>
    <cfRule type="cellIs" dxfId="2346" priority="2358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5" priority="2337" operator="between">
      <formula>121</formula>
      <formula>129</formula>
    </cfRule>
    <cfRule type="cellIs" dxfId="2344" priority="2338" operator="equal">
      <formula>527</formula>
    </cfRule>
    <cfRule type="cellIs" dxfId="2343" priority="2339" operator="equal">
      <formula>5212</formula>
    </cfRule>
    <cfRule type="cellIs" dxfId="2342" priority="2340" operator="equal">
      <formula>526</formula>
    </cfRule>
    <cfRule type="cellIs" dxfId="2341" priority="2341" operator="equal">
      <formula>8210</formula>
    </cfRule>
    <cfRule type="cellIs" dxfId="2340" priority="2342" operator="equal">
      <formula>7210</formula>
    </cfRule>
    <cfRule type="cellIs" dxfId="2339" priority="2343" operator="equal">
      <formula>4910</formula>
    </cfRule>
    <cfRule type="cellIs" dxfId="2338" priority="2344" operator="equal">
      <formula>6210</formula>
    </cfRule>
    <cfRule type="cellIs" dxfId="2337" priority="2345" operator="equal">
      <formula>5410</formula>
    </cfRule>
    <cfRule type="cellIs" dxfId="2336" priority="2346" operator="equal">
      <formula>3210</formula>
    </cfRule>
    <cfRule type="cellIs" dxfId="2335" priority="2347" operator="equal">
      <formula>111</formula>
    </cfRule>
  </conditionalFormatting>
  <conditionalFormatting sqref="F581:F585">
    <cfRule type="cellIs" dxfId="2334" priority="2326" operator="between">
      <formula>121</formula>
      <formula>129</formula>
    </cfRule>
    <cfRule type="cellIs" dxfId="2333" priority="2327" operator="equal">
      <formula>527</formula>
    </cfRule>
    <cfRule type="cellIs" dxfId="2332" priority="2328" operator="equal">
      <formula>5212</formula>
    </cfRule>
    <cfRule type="cellIs" dxfId="2331" priority="2329" operator="equal">
      <formula>526</formula>
    </cfRule>
    <cfRule type="cellIs" dxfId="2330" priority="2330" operator="equal">
      <formula>8210</formula>
    </cfRule>
    <cfRule type="cellIs" dxfId="2329" priority="2331" operator="equal">
      <formula>7210</formula>
    </cfRule>
    <cfRule type="cellIs" dxfId="2328" priority="2332" operator="equal">
      <formula>4910</formula>
    </cfRule>
    <cfRule type="cellIs" dxfId="2327" priority="2333" operator="equal">
      <formula>6210</formula>
    </cfRule>
    <cfRule type="cellIs" dxfId="2326" priority="2334" operator="equal">
      <formula>5410</formula>
    </cfRule>
    <cfRule type="cellIs" dxfId="2325" priority="2335" operator="equal">
      <formula>3210</formula>
    </cfRule>
    <cfRule type="cellIs" dxfId="2324" priority="2336" operator="equal">
      <formula>111</formula>
    </cfRule>
  </conditionalFormatting>
  <conditionalFormatting sqref="F587:F591">
    <cfRule type="cellIs" dxfId="2323" priority="2315" operator="between">
      <formula>121</formula>
      <formula>129</formula>
    </cfRule>
    <cfRule type="cellIs" dxfId="2322" priority="2316" operator="equal">
      <formula>527</formula>
    </cfRule>
    <cfRule type="cellIs" dxfId="2321" priority="2317" operator="equal">
      <formula>5212</formula>
    </cfRule>
    <cfRule type="cellIs" dxfId="2320" priority="2318" operator="equal">
      <formula>526</formula>
    </cfRule>
    <cfRule type="cellIs" dxfId="2319" priority="2319" operator="equal">
      <formula>8210</formula>
    </cfRule>
    <cfRule type="cellIs" dxfId="2318" priority="2320" operator="equal">
      <formula>7210</formula>
    </cfRule>
    <cfRule type="cellIs" dxfId="2317" priority="2321" operator="equal">
      <formula>4910</formula>
    </cfRule>
    <cfRule type="cellIs" dxfId="2316" priority="2322" operator="equal">
      <formula>6210</formula>
    </cfRule>
    <cfRule type="cellIs" dxfId="2315" priority="2323" operator="equal">
      <formula>5410</formula>
    </cfRule>
    <cfRule type="cellIs" dxfId="2314" priority="2324" operator="equal">
      <formula>3210</formula>
    </cfRule>
    <cfRule type="cellIs" dxfId="2313" priority="2325" operator="equal">
      <formula>111</formula>
    </cfRule>
  </conditionalFormatting>
  <conditionalFormatting sqref="F593:F597">
    <cfRule type="cellIs" dxfId="2312" priority="2304" operator="between">
      <formula>121</formula>
      <formula>129</formula>
    </cfRule>
    <cfRule type="cellIs" dxfId="2311" priority="2305" operator="equal">
      <formula>527</formula>
    </cfRule>
    <cfRule type="cellIs" dxfId="2310" priority="2306" operator="equal">
      <formula>5212</formula>
    </cfRule>
    <cfRule type="cellIs" dxfId="2309" priority="2307" operator="equal">
      <formula>526</formula>
    </cfRule>
    <cfRule type="cellIs" dxfId="2308" priority="2308" operator="equal">
      <formula>8210</formula>
    </cfRule>
    <cfRule type="cellIs" dxfId="2307" priority="2309" operator="equal">
      <formula>7210</formula>
    </cfRule>
    <cfRule type="cellIs" dxfId="2306" priority="2310" operator="equal">
      <formula>4910</formula>
    </cfRule>
    <cfRule type="cellIs" dxfId="2305" priority="2311" operator="equal">
      <formula>6210</formula>
    </cfRule>
    <cfRule type="cellIs" dxfId="2304" priority="2312" operator="equal">
      <formula>5410</formula>
    </cfRule>
    <cfRule type="cellIs" dxfId="2303" priority="2313" operator="equal">
      <formula>3210</formula>
    </cfRule>
    <cfRule type="cellIs" dxfId="2302" priority="2314" operator="equal">
      <formula>111</formula>
    </cfRule>
  </conditionalFormatting>
  <conditionalFormatting sqref="F599:F603">
    <cfRule type="cellIs" dxfId="2301" priority="2293" operator="between">
      <formula>121</formula>
      <formula>129</formula>
    </cfRule>
    <cfRule type="cellIs" dxfId="2300" priority="2294" operator="equal">
      <formula>527</formula>
    </cfRule>
    <cfRule type="cellIs" dxfId="2299" priority="2295" operator="equal">
      <formula>5212</formula>
    </cfRule>
    <cfRule type="cellIs" dxfId="2298" priority="2296" operator="equal">
      <formula>526</formula>
    </cfRule>
    <cfRule type="cellIs" dxfId="2297" priority="2297" operator="equal">
      <formula>8210</formula>
    </cfRule>
    <cfRule type="cellIs" dxfId="2296" priority="2298" operator="equal">
      <formula>7210</formula>
    </cfRule>
    <cfRule type="cellIs" dxfId="2295" priority="2299" operator="equal">
      <formula>4910</formula>
    </cfRule>
    <cfRule type="cellIs" dxfId="2294" priority="2300" operator="equal">
      <formula>6210</formula>
    </cfRule>
    <cfRule type="cellIs" dxfId="2293" priority="2301" operator="equal">
      <formula>5410</formula>
    </cfRule>
    <cfRule type="cellIs" dxfId="2292" priority="2302" operator="equal">
      <formula>3210</formula>
    </cfRule>
    <cfRule type="cellIs" dxfId="2291" priority="2303" operator="equal">
      <formula>111</formula>
    </cfRule>
  </conditionalFormatting>
  <conditionalFormatting sqref="F606:F610">
    <cfRule type="cellIs" dxfId="2290" priority="2282" operator="between">
      <formula>121</formula>
      <formula>129</formula>
    </cfRule>
    <cfRule type="cellIs" dxfId="2289" priority="2283" operator="equal">
      <formula>527</formula>
    </cfRule>
    <cfRule type="cellIs" dxfId="2288" priority="2284" operator="equal">
      <formula>5212</formula>
    </cfRule>
    <cfRule type="cellIs" dxfId="2287" priority="2285" operator="equal">
      <formula>526</formula>
    </cfRule>
    <cfRule type="cellIs" dxfId="2286" priority="2286" operator="equal">
      <formula>8210</formula>
    </cfRule>
    <cfRule type="cellIs" dxfId="2285" priority="2287" operator="equal">
      <formula>7210</formula>
    </cfRule>
    <cfRule type="cellIs" dxfId="2284" priority="2288" operator="equal">
      <formula>4910</formula>
    </cfRule>
    <cfRule type="cellIs" dxfId="2283" priority="2289" operator="equal">
      <formula>6210</formula>
    </cfRule>
    <cfRule type="cellIs" dxfId="2282" priority="2290" operator="equal">
      <formula>5410</formula>
    </cfRule>
    <cfRule type="cellIs" dxfId="2281" priority="2291" operator="equal">
      <formula>3210</formula>
    </cfRule>
    <cfRule type="cellIs" dxfId="2280" priority="2292" operator="equal">
      <formula>111</formula>
    </cfRule>
  </conditionalFormatting>
  <conditionalFormatting sqref="F613:F617">
    <cfRule type="cellIs" dxfId="2279" priority="2271" operator="between">
      <formula>121</formula>
      <formula>129</formula>
    </cfRule>
    <cfRule type="cellIs" dxfId="2278" priority="2272" operator="equal">
      <formula>527</formula>
    </cfRule>
    <cfRule type="cellIs" dxfId="2277" priority="2273" operator="equal">
      <formula>5212</formula>
    </cfRule>
    <cfRule type="cellIs" dxfId="2276" priority="2274" operator="equal">
      <formula>526</formula>
    </cfRule>
    <cfRule type="cellIs" dxfId="2275" priority="2275" operator="equal">
      <formula>8210</formula>
    </cfRule>
    <cfRule type="cellIs" dxfId="2274" priority="2276" operator="equal">
      <formula>7210</formula>
    </cfRule>
    <cfRule type="cellIs" dxfId="2273" priority="2277" operator="equal">
      <formula>4910</formula>
    </cfRule>
    <cfRule type="cellIs" dxfId="2272" priority="2278" operator="equal">
      <formula>6210</formula>
    </cfRule>
    <cfRule type="cellIs" dxfId="2271" priority="2279" operator="equal">
      <formula>5410</formula>
    </cfRule>
    <cfRule type="cellIs" dxfId="2270" priority="2280" operator="equal">
      <formula>3210</formula>
    </cfRule>
    <cfRule type="cellIs" dxfId="2269" priority="2281" operator="equal">
      <formula>111</formula>
    </cfRule>
  </conditionalFormatting>
  <conditionalFormatting sqref="F619:F623">
    <cfRule type="cellIs" dxfId="2268" priority="2260" operator="between">
      <formula>121</formula>
      <formula>129</formula>
    </cfRule>
    <cfRule type="cellIs" dxfId="2267" priority="2261" operator="equal">
      <formula>527</formula>
    </cfRule>
    <cfRule type="cellIs" dxfId="2266" priority="2262" operator="equal">
      <formula>5212</formula>
    </cfRule>
    <cfRule type="cellIs" dxfId="2265" priority="2263" operator="equal">
      <formula>526</formula>
    </cfRule>
    <cfRule type="cellIs" dxfId="2264" priority="2264" operator="equal">
      <formula>8210</formula>
    </cfRule>
    <cfRule type="cellIs" dxfId="2263" priority="2265" operator="equal">
      <formula>7210</formula>
    </cfRule>
    <cfRule type="cellIs" dxfId="2262" priority="2266" operator="equal">
      <formula>4910</formula>
    </cfRule>
    <cfRule type="cellIs" dxfId="2261" priority="2267" operator="equal">
      <formula>6210</formula>
    </cfRule>
    <cfRule type="cellIs" dxfId="2260" priority="2268" operator="equal">
      <formula>5410</formula>
    </cfRule>
    <cfRule type="cellIs" dxfId="2259" priority="2269" operator="equal">
      <formula>3210</formula>
    </cfRule>
    <cfRule type="cellIs" dxfId="2258" priority="2270" operator="equal">
      <formula>111</formula>
    </cfRule>
  </conditionalFormatting>
  <conditionalFormatting sqref="F627:F631">
    <cfRule type="cellIs" dxfId="2257" priority="2249" operator="between">
      <formula>121</formula>
      <formula>129</formula>
    </cfRule>
    <cfRule type="cellIs" dxfId="2256" priority="2250" operator="equal">
      <formula>527</formula>
    </cfRule>
    <cfRule type="cellIs" dxfId="2255" priority="2251" operator="equal">
      <formula>5212</formula>
    </cfRule>
    <cfRule type="cellIs" dxfId="2254" priority="2252" operator="equal">
      <formula>526</formula>
    </cfRule>
    <cfRule type="cellIs" dxfId="2253" priority="2253" operator="equal">
      <formula>8210</formula>
    </cfRule>
    <cfRule type="cellIs" dxfId="2252" priority="2254" operator="equal">
      <formula>7210</formula>
    </cfRule>
    <cfRule type="cellIs" dxfId="2251" priority="2255" operator="equal">
      <formula>4910</formula>
    </cfRule>
    <cfRule type="cellIs" dxfId="2250" priority="2256" operator="equal">
      <formula>6210</formula>
    </cfRule>
    <cfRule type="cellIs" dxfId="2249" priority="2257" operator="equal">
      <formula>5410</formula>
    </cfRule>
    <cfRule type="cellIs" dxfId="2248" priority="2258" operator="equal">
      <formula>3210</formula>
    </cfRule>
    <cfRule type="cellIs" dxfId="2247" priority="2259" operator="equal">
      <formula>111</formula>
    </cfRule>
  </conditionalFormatting>
  <conditionalFormatting sqref="F633:F637">
    <cfRule type="cellIs" dxfId="2246" priority="2238" operator="between">
      <formula>121</formula>
      <formula>129</formula>
    </cfRule>
    <cfRule type="cellIs" dxfId="2245" priority="2239" operator="equal">
      <formula>527</formula>
    </cfRule>
    <cfRule type="cellIs" dxfId="2244" priority="2240" operator="equal">
      <formula>5212</formula>
    </cfRule>
    <cfRule type="cellIs" dxfId="2243" priority="2241" operator="equal">
      <formula>526</formula>
    </cfRule>
    <cfRule type="cellIs" dxfId="2242" priority="2242" operator="equal">
      <formula>8210</formula>
    </cfRule>
    <cfRule type="cellIs" dxfId="2241" priority="2243" operator="equal">
      <formula>7210</formula>
    </cfRule>
    <cfRule type="cellIs" dxfId="2240" priority="2244" operator="equal">
      <formula>4910</formula>
    </cfRule>
    <cfRule type="cellIs" dxfId="2239" priority="2245" operator="equal">
      <formula>6210</formula>
    </cfRule>
    <cfRule type="cellIs" dxfId="2238" priority="2246" operator="equal">
      <formula>5410</formula>
    </cfRule>
    <cfRule type="cellIs" dxfId="2237" priority="2247" operator="equal">
      <formula>3210</formula>
    </cfRule>
    <cfRule type="cellIs" dxfId="2236" priority="2248" operator="equal">
      <formula>111</formula>
    </cfRule>
  </conditionalFormatting>
  <conditionalFormatting sqref="F639:F643">
    <cfRule type="cellIs" dxfId="2235" priority="2227" operator="between">
      <formula>121</formula>
      <formula>129</formula>
    </cfRule>
    <cfRule type="cellIs" dxfId="2234" priority="2228" operator="equal">
      <formula>527</formula>
    </cfRule>
    <cfRule type="cellIs" dxfId="2233" priority="2229" operator="equal">
      <formula>5212</formula>
    </cfRule>
    <cfRule type="cellIs" dxfId="2232" priority="2230" operator="equal">
      <formula>526</formula>
    </cfRule>
    <cfRule type="cellIs" dxfId="2231" priority="2231" operator="equal">
      <formula>8210</formula>
    </cfRule>
    <cfRule type="cellIs" dxfId="2230" priority="2232" operator="equal">
      <formula>7210</formula>
    </cfRule>
    <cfRule type="cellIs" dxfId="2229" priority="2233" operator="equal">
      <formula>4910</formula>
    </cfRule>
    <cfRule type="cellIs" dxfId="2228" priority="2234" operator="equal">
      <formula>6210</formula>
    </cfRule>
    <cfRule type="cellIs" dxfId="2227" priority="2235" operator="equal">
      <formula>5410</formula>
    </cfRule>
    <cfRule type="cellIs" dxfId="2226" priority="2236" operator="equal">
      <formula>3210</formula>
    </cfRule>
    <cfRule type="cellIs" dxfId="2225" priority="2237" operator="equal">
      <formula>111</formula>
    </cfRule>
  </conditionalFormatting>
  <conditionalFormatting sqref="F645:F649">
    <cfRule type="cellIs" dxfId="2224" priority="2216" operator="between">
      <formula>121</formula>
      <formula>129</formula>
    </cfRule>
    <cfRule type="cellIs" dxfId="2223" priority="2217" operator="equal">
      <formula>527</formula>
    </cfRule>
    <cfRule type="cellIs" dxfId="2222" priority="2218" operator="equal">
      <formula>5212</formula>
    </cfRule>
    <cfRule type="cellIs" dxfId="2221" priority="2219" operator="equal">
      <formula>526</formula>
    </cfRule>
    <cfRule type="cellIs" dxfId="2220" priority="2220" operator="equal">
      <formula>8210</formula>
    </cfRule>
    <cfRule type="cellIs" dxfId="2219" priority="2221" operator="equal">
      <formula>7210</formula>
    </cfRule>
    <cfRule type="cellIs" dxfId="2218" priority="2222" operator="equal">
      <formula>4910</formula>
    </cfRule>
    <cfRule type="cellIs" dxfId="2217" priority="2223" operator="equal">
      <formula>6210</formula>
    </cfRule>
    <cfRule type="cellIs" dxfId="2216" priority="2224" operator="equal">
      <formula>5410</formula>
    </cfRule>
    <cfRule type="cellIs" dxfId="2215" priority="2225" operator="equal">
      <formula>3210</formula>
    </cfRule>
    <cfRule type="cellIs" dxfId="2214" priority="2226" operator="equal">
      <formula>111</formula>
    </cfRule>
  </conditionalFormatting>
  <conditionalFormatting sqref="F652:F656">
    <cfRule type="cellIs" dxfId="2213" priority="2205" operator="between">
      <formula>121</formula>
      <formula>129</formula>
    </cfRule>
    <cfRule type="cellIs" dxfId="2212" priority="2206" operator="equal">
      <formula>527</formula>
    </cfRule>
    <cfRule type="cellIs" dxfId="2211" priority="2207" operator="equal">
      <formula>5212</formula>
    </cfRule>
    <cfRule type="cellIs" dxfId="2210" priority="2208" operator="equal">
      <formula>526</formula>
    </cfRule>
    <cfRule type="cellIs" dxfId="2209" priority="2209" operator="equal">
      <formula>8210</formula>
    </cfRule>
    <cfRule type="cellIs" dxfId="2208" priority="2210" operator="equal">
      <formula>7210</formula>
    </cfRule>
    <cfRule type="cellIs" dxfId="2207" priority="2211" operator="equal">
      <formula>4910</formula>
    </cfRule>
    <cfRule type="cellIs" dxfId="2206" priority="2212" operator="equal">
      <formula>6210</formula>
    </cfRule>
    <cfRule type="cellIs" dxfId="2205" priority="2213" operator="equal">
      <formula>5410</formula>
    </cfRule>
    <cfRule type="cellIs" dxfId="2204" priority="2214" operator="equal">
      <formula>3210</formula>
    </cfRule>
    <cfRule type="cellIs" dxfId="2203" priority="2215" operator="equal">
      <formula>111</formula>
    </cfRule>
  </conditionalFormatting>
  <conditionalFormatting sqref="F658:F662">
    <cfRule type="cellIs" dxfId="2202" priority="2194" operator="between">
      <formula>121</formula>
      <formula>129</formula>
    </cfRule>
    <cfRule type="cellIs" dxfId="2201" priority="2195" operator="equal">
      <formula>527</formula>
    </cfRule>
    <cfRule type="cellIs" dxfId="2200" priority="2196" operator="equal">
      <formula>5212</formula>
    </cfRule>
    <cfRule type="cellIs" dxfId="2199" priority="2197" operator="equal">
      <formula>526</formula>
    </cfRule>
    <cfRule type="cellIs" dxfId="2198" priority="2198" operator="equal">
      <formula>8210</formula>
    </cfRule>
    <cfRule type="cellIs" dxfId="2197" priority="2199" operator="equal">
      <formula>7210</formula>
    </cfRule>
    <cfRule type="cellIs" dxfId="2196" priority="2200" operator="equal">
      <formula>4910</formula>
    </cfRule>
    <cfRule type="cellIs" dxfId="2195" priority="2201" operator="equal">
      <formula>6210</formula>
    </cfRule>
    <cfRule type="cellIs" dxfId="2194" priority="2202" operator="equal">
      <formula>5410</formula>
    </cfRule>
    <cfRule type="cellIs" dxfId="2193" priority="2203" operator="equal">
      <formula>3210</formula>
    </cfRule>
    <cfRule type="cellIs" dxfId="2192" priority="2204" operator="equal">
      <formula>111</formula>
    </cfRule>
  </conditionalFormatting>
  <conditionalFormatting sqref="F664:F668">
    <cfRule type="cellIs" dxfId="2191" priority="2183" operator="between">
      <formula>121</formula>
      <formula>129</formula>
    </cfRule>
    <cfRule type="cellIs" dxfId="2190" priority="2184" operator="equal">
      <formula>527</formula>
    </cfRule>
    <cfRule type="cellIs" dxfId="2189" priority="2185" operator="equal">
      <formula>5212</formula>
    </cfRule>
    <cfRule type="cellIs" dxfId="2188" priority="2186" operator="equal">
      <formula>526</formula>
    </cfRule>
    <cfRule type="cellIs" dxfId="2187" priority="2187" operator="equal">
      <formula>8210</formula>
    </cfRule>
    <cfRule type="cellIs" dxfId="2186" priority="2188" operator="equal">
      <formula>7210</formula>
    </cfRule>
    <cfRule type="cellIs" dxfId="2185" priority="2189" operator="equal">
      <formula>4910</formula>
    </cfRule>
    <cfRule type="cellIs" dxfId="2184" priority="2190" operator="equal">
      <formula>6210</formula>
    </cfRule>
    <cfRule type="cellIs" dxfId="2183" priority="2191" operator="equal">
      <formula>5410</formula>
    </cfRule>
    <cfRule type="cellIs" dxfId="2182" priority="2192" operator="equal">
      <formula>3210</formula>
    </cfRule>
    <cfRule type="cellIs" dxfId="2181" priority="2193" operator="equal">
      <formula>111</formula>
    </cfRule>
  </conditionalFormatting>
  <conditionalFormatting sqref="F670:F674">
    <cfRule type="cellIs" dxfId="2180" priority="2172" operator="between">
      <formula>121</formula>
      <formula>129</formula>
    </cfRule>
    <cfRule type="cellIs" dxfId="2179" priority="2173" operator="equal">
      <formula>527</formula>
    </cfRule>
    <cfRule type="cellIs" dxfId="2178" priority="2174" operator="equal">
      <formula>5212</formula>
    </cfRule>
    <cfRule type="cellIs" dxfId="2177" priority="2175" operator="equal">
      <formula>526</formula>
    </cfRule>
    <cfRule type="cellIs" dxfId="2176" priority="2176" operator="equal">
      <formula>8210</formula>
    </cfRule>
    <cfRule type="cellIs" dxfId="2175" priority="2177" operator="equal">
      <formula>7210</formula>
    </cfRule>
    <cfRule type="cellIs" dxfId="2174" priority="2178" operator="equal">
      <formula>4910</formula>
    </cfRule>
    <cfRule type="cellIs" dxfId="2173" priority="2179" operator="equal">
      <formula>6210</formula>
    </cfRule>
    <cfRule type="cellIs" dxfId="2172" priority="2180" operator="equal">
      <formula>5410</formula>
    </cfRule>
    <cfRule type="cellIs" dxfId="2171" priority="2181" operator="equal">
      <formula>3210</formula>
    </cfRule>
    <cfRule type="cellIs" dxfId="2170" priority="2182" operator="equal">
      <formula>111</formula>
    </cfRule>
  </conditionalFormatting>
  <conditionalFormatting sqref="F676:F680">
    <cfRule type="cellIs" dxfId="2169" priority="2161" operator="between">
      <formula>121</formula>
      <formula>129</formula>
    </cfRule>
    <cfRule type="cellIs" dxfId="2168" priority="2162" operator="equal">
      <formula>527</formula>
    </cfRule>
    <cfRule type="cellIs" dxfId="2167" priority="2163" operator="equal">
      <formula>5212</formula>
    </cfRule>
    <cfRule type="cellIs" dxfId="2166" priority="2164" operator="equal">
      <formula>526</formula>
    </cfRule>
    <cfRule type="cellIs" dxfId="2165" priority="2165" operator="equal">
      <formula>8210</formula>
    </cfRule>
    <cfRule type="cellIs" dxfId="2164" priority="2166" operator="equal">
      <formula>7210</formula>
    </cfRule>
    <cfRule type="cellIs" dxfId="2163" priority="2167" operator="equal">
      <formula>4910</formula>
    </cfRule>
    <cfRule type="cellIs" dxfId="2162" priority="2168" operator="equal">
      <formula>6210</formula>
    </cfRule>
    <cfRule type="cellIs" dxfId="2161" priority="2169" operator="equal">
      <formula>5410</formula>
    </cfRule>
    <cfRule type="cellIs" dxfId="2160" priority="2170" operator="equal">
      <formula>3210</formula>
    </cfRule>
    <cfRule type="cellIs" dxfId="2159" priority="2171" operator="equal">
      <formula>111</formula>
    </cfRule>
  </conditionalFormatting>
  <conditionalFormatting sqref="F682:F686">
    <cfRule type="cellIs" dxfId="2158" priority="2150" operator="between">
      <formula>121</formula>
      <formula>129</formula>
    </cfRule>
    <cfRule type="cellIs" dxfId="2157" priority="2151" operator="equal">
      <formula>527</formula>
    </cfRule>
    <cfRule type="cellIs" dxfId="2156" priority="2152" operator="equal">
      <formula>5212</formula>
    </cfRule>
    <cfRule type="cellIs" dxfId="2155" priority="2153" operator="equal">
      <formula>526</formula>
    </cfRule>
    <cfRule type="cellIs" dxfId="2154" priority="2154" operator="equal">
      <formula>8210</formula>
    </cfRule>
    <cfRule type="cellIs" dxfId="2153" priority="2155" operator="equal">
      <formula>7210</formula>
    </cfRule>
    <cfRule type="cellIs" dxfId="2152" priority="2156" operator="equal">
      <formula>4910</formula>
    </cfRule>
    <cfRule type="cellIs" dxfId="2151" priority="2157" operator="equal">
      <formula>6210</formula>
    </cfRule>
    <cfRule type="cellIs" dxfId="2150" priority="2158" operator="equal">
      <formula>5410</formula>
    </cfRule>
    <cfRule type="cellIs" dxfId="2149" priority="2159" operator="equal">
      <formula>3210</formula>
    </cfRule>
    <cfRule type="cellIs" dxfId="2148" priority="2160" operator="equal">
      <formula>111</formula>
    </cfRule>
  </conditionalFormatting>
  <conditionalFormatting sqref="F689:F693">
    <cfRule type="cellIs" dxfId="2147" priority="2139" operator="between">
      <formula>121</formula>
      <formula>129</formula>
    </cfRule>
    <cfRule type="cellIs" dxfId="2146" priority="2140" operator="equal">
      <formula>527</formula>
    </cfRule>
    <cfRule type="cellIs" dxfId="2145" priority="2141" operator="equal">
      <formula>5212</formula>
    </cfRule>
    <cfRule type="cellIs" dxfId="2144" priority="2142" operator="equal">
      <formula>526</formula>
    </cfRule>
    <cfRule type="cellIs" dxfId="2143" priority="2143" operator="equal">
      <formula>8210</formula>
    </cfRule>
    <cfRule type="cellIs" dxfId="2142" priority="2144" operator="equal">
      <formula>7210</formula>
    </cfRule>
    <cfRule type="cellIs" dxfId="2141" priority="2145" operator="equal">
      <formula>4910</formula>
    </cfRule>
    <cfRule type="cellIs" dxfId="2140" priority="2146" operator="equal">
      <formula>6210</formula>
    </cfRule>
    <cfRule type="cellIs" dxfId="2139" priority="2147" operator="equal">
      <formula>5410</formula>
    </cfRule>
    <cfRule type="cellIs" dxfId="2138" priority="2148" operator="equal">
      <formula>3210</formula>
    </cfRule>
    <cfRule type="cellIs" dxfId="2137" priority="2149" operator="equal">
      <formula>111</formula>
    </cfRule>
  </conditionalFormatting>
  <conditionalFormatting sqref="F695:F699">
    <cfRule type="cellIs" dxfId="2136" priority="2128" operator="between">
      <formula>121</formula>
      <formula>129</formula>
    </cfRule>
    <cfRule type="cellIs" dxfId="2135" priority="2129" operator="equal">
      <formula>527</formula>
    </cfRule>
    <cfRule type="cellIs" dxfId="2134" priority="2130" operator="equal">
      <formula>5212</formula>
    </cfRule>
    <cfRule type="cellIs" dxfId="2133" priority="2131" operator="equal">
      <formula>526</formula>
    </cfRule>
    <cfRule type="cellIs" dxfId="2132" priority="2132" operator="equal">
      <formula>8210</formula>
    </cfRule>
    <cfRule type="cellIs" dxfId="2131" priority="2133" operator="equal">
      <formula>7210</formula>
    </cfRule>
    <cfRule type="cellIs" dxfId="2130" priority="2134" operator="equal">
      <formula>4910</formula>
    </cfRule>
    <cfRule type="cellIs" dxfId="2129" priority="2135" operator="equal">
      <formula>6210</formula>
    </cfRule>
    <cfRule type="cellIs" dxfId="2128" priority="2136" operator="equal">
      <formula>5410</formula>
    </cfRule>
    <cfRule type="cellIs" dxfId="2127" priority="2137" operator="equal">
      <formula>3210</formula>
    </cfRule>
    <cfRule type="cellIs" dxfId="2126" priority="2138" operator="equal">
      <formula>111</formula>
    </cfRule>
  </conditionalFormatting>
  <conditionalFormatting sqref="F701:F705">
    <cfRule type="cellIs" dxfId="2125" priority="2117" operator="between">
      <formula>121</formula>
      <formula>129</formula>
    </cfRule>
    <cfRule type="cellIs" dxfId="2124" priority="2118" operator="equal">
      <formula>527</formula>
    </cfRule>
    <cfRule type="cellIs" dxfId="2123" priority="2119" operator="equal">
      <formula>5212</formula>
    </cfRule>
    <cfRule type="cellIs" dxfId="2122" priority="2120" operator="equal">
      <formula>526</formula>
    </cfRule>
    <cfRule type="cellIs" dxfId="2121" priority="2121" operator="equal">
      <formula>8210</formula>
    </cfRule>
    <cfRule type="cellIs" dxfId="2120" priority="2122" operator="equal">
      <formula>7210</formula>
    </cfRule>
    <cfRule type="cellIs" dxfId="2119" priority="2123" operator="equal">
      <formula>4910</formula>
    </cfRule>
    <cfRule type="cellIs" dxfId="2118" priority="2124" operator="equal">
      <formula>6210</formula>
    </cfRule>
    <cfRule type="cellIs" dxfId="2117" priority="2125" operator="equal">
      <formula>5410</formula>
    </cfRule>
    <cfRule type="cellIs" dxfId="2116" priority="2126" operator="equal">
      <formula>3210</formula>
    </cfRule>
    <cfRule type="cellIs" dxfId="2115" priority="2127" operator="equal">
      <formula>111</formula>
    </cfRule>
  </conditionalFormatting>
  <conditionalFormatting sqref="F707:F711">
    <cfRule type="cellIs" dxfId="2114" priority="2106" operator="between">
      <formula>121</formula>
      <formula>129</formula>
    </cfRule>
    <cfRule type="cellIs" dxfId="2113" priority="2107" operator="equal">
      <formula>527</formula>
    </cfRule>
    <cfRule type="cellIs" dxfId="2112" priority="2108" operator="equal">
      <formula>5212</formula>
    </cfRule>
    <cfRule type="cellIs" dxfId="2111" priority="2109" operator="equal">
      <formula>526</formula>
    </cfRule>
    <cfRule type="cellIs" dxfId="2110" priority="2110" operator="equal">
      <formula>8210</formula>
    </cfRule>
    <cfRule type="cellIs" dxfId="2109" priority="2111" operator="equal">
      <formula>7210</formula>
    </cfRule>
    <cfRule type="cellIs" dxfId="2108" priority="2112" operator="equal">
      <formula>4910</formula>
    </cfRule>
    <cfRule type="cellIs" dxfId="2107" priority="2113" operator="equal">
      <formula>6210</formula>
    </cfRule>
    <cfRule type="cellIs" dxfId="2106" priority="2114" operator="equal">
      <formula>5410</formula>
    </cfRule>
    <cfRule type="cellIs" dxfId="2105" priority="2115" operator="equal">
      <formula>3210</formula>
    </cfRule>
    <cfRule type="cellIs" dxfId="2104" priority="2116" operator="equal">
      <formula>111</formula>
    </cfRule>
  </conditionalFormatting>
  <conditionalFormatting sqref="F713:F717">
    <cfRule type="cellIs" dxfId="2103" priority="2095" operator="between">
      <formula>121</formula>
      <formula>129</formula>
    </cfRule>
    <cfRule type="cellIs" dxfId="2102" priority="2096" operator="equal">
      <formula>527</formula>
    </cfRule>
    <cfRule type="cellIs" dxfId="2101" priority="2097" operator="equal">
      <formula>5212</formula>
    </cfRule>
    <cfRule type="cellIs" dxfId="2100" priority="2098" operator="equal">
      <formula>526</formula>
    </cfRule>
    <cfRule type="cellIs" dxfId="2099" priority="2099" operator="equal">
      <formula>8210</formula>
    </cfRule>
    <cfRule type="cellIs" dxfId="2098" priority="2100" operator="equal">
      <formula>7210</formula>
    </cfRule>
    <cfRule type="cellIs" dxfId="2097" priority="2101" operator="equal">
      <formula>4910</formula>
    </cfRule>
    <cfRule type="cellIs" dxfId="2096" priority="2102" operator="equal">
      <formula>6210</formula>
    </cfRule>
    <cfRule type="cellIs" dxfId="2095" priority="2103" operator="equal">
      <formula>5410</formula>
    </cfRule>
    <cfRule type="cellIs" dxfId="2094" priority="2104" operator="equal">
      <formula>3210</formula>
    </cfRule>
    <cfRule type="cellIs" dxfId="2093" priority="2105" operator="equal">
      <formula>111</formula>
    </cfRule>
  </conditionalFormatting>
  <conditionalFormatting sqref="F719:F723">
    <cfRule type="cellIs" dxfId="2092" priority="2084" operator="between">
      <formula>121</formula>
      <formula>129</formula>
    </cfRule>
    <cfRule type="cellIs" dxfId="2091" priority="2085" operator="equal">
      <formula>527</formula>
    </cfRule>
    <cfRule type="cellIs" dxfId="2090" priority="2086" operator="equal">
      <formula>5212</formula>
    </cfRule>
    <cfRule type="cellIs" dxfId="2089" priority="2087" operator="equal">
      <formula>526</formula>
    </cfRule>
    <cfRule type="cellIs" dxfId="2088" priority="2088" operator="equal">
      <formula>8210</formula>
    </cfRule>
    <cfRule type="cellIs" dxfId="2087" priority="2089" operator="equal">
      <formula>7210</formula>
    </cfRule>
    <cfRule type="cellIs" dxfId="2086" priority="2090" operator="equal">
      <formula>4910</formula>
    </cfRule>
    <cfRule type="cellIs" dxfId="2085" priority="2091" operator="equal">
      <formula>6210</formula>
    </cfRule>
    <cfRule type="cellIs" dxfId="2084" priority="2092" operator="equal">
      <formula>5410</formula>
    </cfRule>
    <cfRule type="cellIs" dxfId="2083" priority="2093" operator="equal">
      <formula>3210</formula>
    </cfRule>
    <cfRule type="cellIs" dxfId="2082" priority="2094" operator="equal">
      <formula>111</formula>
    </cfRule>
  </conditionalFormatting>
  <conditionalFormatting sqref="F725:F729">
    <cfRule type="cellIs" dxfId="2081" priority="2073" operator="between">
      <formula>121</formula>
      <formula>129</formula>
    </cfRule>
    <cfRule type="cellIs" dxfId="2080" priority="2074" operator="equal">
      <formula>527</formula>
    </cfRule>
    <cfRule type="cellIs" dxfId="2079" priority="2075" operator="equal">
      <formula>5212</formula>
    </cfRule>
    <cfRule type="cellIs" dxfId="2078" priority="2076" operator="equal">
      <formula>526</formula>
    </cfRule>
    <cfRule type="cellIs" dxfId="2077" priority="2077" operator="equal">
      <formula>8210</formula>
    </cfRule>
    <cfRule type="cellIs" dxfId="2076" priority="2078" operator="equal">
      <formula>7210</formula>
    </cfRule>
    <cfRule type="cellIs" dxfId="2075" priority="2079" operator="equal">
      <formula>4910</formula>
    </cfRule>
    <cfRule type="cellIs" dxfId="2074" priority="2080" operator="equal">
      <formula>6210</formula>
    </cfRule>
    <cfRule type="cellIs" dxfId="2073" priority="2081" operator="equal">
      <formula>5410</formula>
    </cfRule>
    <cfRule type="cellIs" dxfId="2072" priority="2082" operator="equal">
      <formula>3210</formula>
    </cfRule>
    <cfRule type="cellIs" dxfId="2071" priority="2083" operator="equal">
      <formula>111</formula>
    </cfRule>
  </conditionalFormatting>
  <conditionalFormatting sqref="F731:F735">
    <cfRule type="cellIs" dxfId="2070" priority="2062" operator="between">
      <formula>121</formula>
      <formula>129</formula>
    </cfRule>
    <cfRule type="cellIs" dxfId="2069" priority="2063" operator="equal">
      <formula>527</formula>
    </cfRule>
    <cfRule type="cellIs" dxfId="2068" priority="2064" operator="equal">
      <formula>5212</formula>
    </cfRule>
    <cfRule type="cellIs" dxfId="2067" priority="2065" operator="equal">
      <formula>526</formula>
    </cfRule>
    <cfRule type="cellIs" dxfId="2066" priority="2066" operator="equal">
      <formula>8210</formula>
    </cfRule>
    <cfRule type="cellIs" dxfId="2065" priority="2067" operator="equal">
      <formula>7210</formula>
    </cfRule>
    <cfRule type="cellIs" dxfId="2064" priority="2068" operator="equal">
      <formula>4910</formula>
    </cfRule>
    <cfRule type="cellIs" dxfId="2063" priority="2069" operator="equal">
      <formula>6210</formula>
    </cfRule>
    <cfRule type="cellIs" dxfId="2062" priority="2070" operator="equal">
      <formula>5410</formula>
    </cfRule>
    <cfRule type="cellIs" dxfId="2061" priority="2071" operator="equal">
      <formula>3210</formula>
    </cfRule>
    <cfRule type="cellIs" dxfId="2060" priority="2072" operator="equal">
      <formula>111</formula>
    </cfRule>
  </conditionalFormatting>
  <conditionalFormatting sqref="F737:F741">
    <cfRule type="cellIs" dxfId="2059" priority="2051" operator="between">
      <formula>121</formula>
      <formula>129</formula>
    </cfRule>
    <cfRule type="cellIs" dxfId="2058" priority="2052" operator="equal">
      <formula>527</formula>
    </cfRule>
    <cfRule type="cellIs" dxfId="2057" priority="2053" operator="equal">
      <formula>5212</formula>
    </cfRule>
    <cfRule type="cellIs" dxfId="2056" priority="2054" operator="equal">
      <formula>526</formula>
    </cfRule>
    <cfRule type="cellIs" dxfId="2055" priority="2055" operator="equal">
      <formula>8210</formula>
    </cfRule>
    <cfRule type="cellIs" dxfId="2054" priority="2056" operator="equal">
      <formula>7210</formula>
    </cfRule>
    <cfRule type="cellIs" dxfId="2053" priority="2057" operator="equal">
      <formula>4910</formula>
    </cfRule>
    <cfRule type="cellIs" dxfId="2052" priority="2058" operator="equal">
      <formula>6210</formula>
    </cfRule>
    <cfRule type="cellIs" dxfId="2051" priority="2059" operator="equal">
      <formula>5410</formula>
    </cfRule>
    <cfRule type="cellIs" dxfId="2050" priority="2060" operator="equal">
      <formula>3210</formula>
    </cfRule>
    <cfRule type="cellIs" dxfId="2049" priority="2061" operator="equal">
      <formula>111</formula>
    </cfRule>
  </conditionalFormatting>
  <conditionalFormatting sqref="F744:F748">
    <cfRule type="cellIs" dxfId="2048" priority="2040" operator="between">
      <formula>121</formula>
      <formula>129</formula>
    </cfRule>
    <cfRule type="cellIs" dxfId="2047" priority="2041" operator="equal">
      <formula>527</formula>
    </cfRule>
    <cfRule type="cellIs" dxfId="2046" priority="2042" operator="equal">
      <formula>5212</formula>
    </cfRule>
    <cfRule type="cellIs" dxfId="2045" priority="2043" operator="equal">
      <formula>526</formula>
    </cfRule>
    <cfRule type="cellIs" dxfId="2044" priority="2044" operator="equal">
      <formula>8210</formula>
    </cfRule>
    <cfRule type="cellIs" dxfId="2043" priority="2045" operator="equal">
      <formula>7210</formula>
    </cfRule>
    <cfRule type="cellIs" dxfId="2042" priority="2046" operator="equal">
      <formula>4910</formula>
    </cfRule>
    <cfRule type="cellIs" dxfId="2041" priority="2047" operator="equal">
      <formula>6210</formula>
    </cfRule>
    <cfRule type="cellIs" dxfId="2040" priority="2048" operator="equal">
      <formula>5410</formula>
    </cfRule>
    <cfRule type="cellIs" dxfId="2039" priority="2049" operator="equal">
      <formula>3210</formula>
    </cfRule>
    <cfRule type="cellIs" dxfId="2038" priority="2050" operator="equal">
      <formula>111</formula>
    </cfRule>
  </conditionalFormatting>
  <conditionalFormatting sqref="F751:F755">
    <cfRule type="cellIs" dxfId="2037" priority="2029" operator="between">
      <formula>121</formula>
      <formula>129</formula>
    </cfRule>
    <cfRule type="cellIs" dxfId="2036" priority="2030" operator="equal">
      <formula>527</formula>
    </cfRule>
    <cfRule type="cellIs" dxfId="2035" priority="2031" operator="equal">
      <formula>5212</formula>
    </cfRule>
    <cfRule type="cellIs" dxfId="2034" priority="2032" operator="equal">
      <formula>526</formula>
    </cfRule>
    <cfRule type="cellIs" dxfId="2033" priority="2033" operator="equal">
      <formula>8210</formula>
    </cfRule>
    <cfRule type="cellIs" dxfId="2032" priority="2034" operator="equal">
      <formula>7210</formula>
    </cfRule>
    <cfRule type="cellIs" dxfId="2031" priority="2035" operator="equal">
      <formula>4910</formula>
    </cfRule>
    <cfRule type="cellIs" dxfId="2030" priority="2036" operator="equal">
      <formula>6210</formula>
    </cfRule>
    <cfRule type="cellIs" dxfId="2029" priority="2037" operator="equal">
      <formula>5410</formula>
    </cfRule>
    <cfRule type="cellIs" dxfId="2028" priority="2038" operator="equal">
      <formula>3210</formula>
    </cfRule>
    <cfRule type="cellIs" dxfId="2027" priority="2039" operator="equal">
      <formula>111</formula>
    </cfRule>
  </conditionalFormatting>
  <conditionalFormatting sqref="F757:F761">
    <cfRule type="cellIs" dxfId="2026" priority="2018" operator="between">
      <formula>121</formula>
      <formula>129</formula>
    </cfRule>
    <cfRule type="cellIs" dxfId="2025" priority="2019" operator="equal">
      <formula>527</formula>
    </cfRule>
    <cfRule type="cellIs" dxfId="2024" priority="2020" operator="equal">
      <formula>5212</formula>
    </cfRule>
    <cfRule type="cellIs" dxfId="2023" priority="2021" operator="equal">
      <formula>526</formula>
    </cfRule>
    <cfRule type="cellIs" dxfId="2022" priority="2022" operator="equal">
      <formula>8210</formula>
    </cfRule>
    <cfRule type="cellIs" dxfId="2021" priority="2023" operator="equal">
      <formula>7210</formula>
    </cfRule>
    <cfRule type="cellIs" dxfId="2020" priority="2024" operator="equal">
      <formula>4910</formula>
    </cfRule>
    <cfRule type="cellIs" dxfId="2019" priority="2025" operator="equal">
      <formula>6210</formula>
    </cfRule>
    <cfRule type="cellIs" dxfId="2018" priority="2026" operator="equal">
      <formula>5410</formula>
    </cfRule>
    <cfRule type="cellIs" dxfId="2017" priority="2027" operator="equal">
      <formula>3210</formula>
    </cfRule>
    <cfRule type="cellIs" dxfId="2016" priority="2028" operator="equal">
      <formula>111</formula>
    </cfRule>
  </conditionalFormatting>
  <conditionalFormatting sqref="F763:F767">
    <cfRule type="cellIs" dxfId="2015" priority="2007" operator="between">
      <formula>121</formula>
      <formula>129</formula>
    </cfRule>
    <cfRule type="cellIs" dxfId="2014" priority="2008" operator="equal">
      <formula>527</formula>
    </cfRule>
    <cfRule type="cellIs" dxfId="2013" priority="2009" operator="equal">
      <formula>5212</formula>
    </cfRule>
    <cfRule type="cellIs" dxfId="2012" priority="2010" operator="equal">
      <formula>526</formula>
    </cfRule>
    <cfRule type="cellIs" dxfId="2011" priority="2011" operator="equal">
      <formula>8210</formula>
    </cfRule>
    <cfRule type="cellIs" dxfId="2010" priority="2012" operator="equal">
      <formula>7210</formula>
    </cfRule>
    <cfRule type="cellIs" dxfId="2009" priority="2013" operator="equal">
      <formula>4910</formula>
    </cfRule>
    <cfRule type="cellIs" dxfId="2008" priority="2014" operator="equal">
      <formula>6210</formula>
    </cfRule>
    <cfRule type="cellIs" dxfId="2007" priority="2015" operator="equal">
      <formula>5410</formula>
    </cfRule>
    <cfRule type="cellIs" dxfId="2006" priority="2016" operator="equal">
      <formula>3210</formula>
    </cfRule>
    <cfRule type="cellIs" dxfId="2005" priority="2017" operator="equal">
      <formula>111</formula>
    </cfRule>
  </conditionalFormatting>
  <conditionalFormatting sqref="F769:F773">
    <cfRule type="cellIs" dxfId="2004" priority="1996" operator="between">
      <formula>121</formula>
      <formula>129</formula>
    </cfRule>
    <cfRule type="cellIs" dxfId="2003" priority="1997" operator="equal">
      <formula>527</formula>
    </cfRule>
    <cfRule type="cellIs" dxfId="2002" priority="1998" operator="equal">
      <formula>5212</formula>
    </cfRule>
    <cfRule type="cellIs" dxfId="2001" priority="1999" operator="equal">
      <formula>526</formula>
    </cfRule>
    <cfRule type="cellIs" dxfId="2000" priority="2000" operator="equal">
      <formula>8210</formula>
    </cfRule>
    <cfRule type="cellIs" dxfId="1999" priority="2001" operator="equal">
      <formula>7210</formula>
    </cfRule>
    <cfRule type="cellIs" dxfId="1998" priority="2002" operator="equal">
      <formula>4910</formula>
    </cfRule>
    <cfRule type="cellIs" dxfId="1997" priority="2003" operator="equal">
      <formula>6210</formula>
    </cfRule>
    <cfRule type="cellIs" dxfId="1996" priority="2004" operator="equal">
      <formula>5410</formula>
    </cfRule>
    <cfRule type="cellIs" dxfId="1995" priority="2005" operator="equal">
      <formula>3210</formula>
    </cfRule>
    <cfRule type="cellIs" dxfId="1994" priority="2006" operator="equal">
      <formula>111</formula>
    </cfRule>
  </conditionalFormatting>
  <conditionalFormatting sqref="F775:F779">
    <cfRule type="cellIs" dxfId="1993" priority="1985" operator="between">
      <formula>121</formula>
      <formula>129</formula>
    </cfRule>
    <cfRule type="cellIs" dxfId="1992" priority="1986" operator="equal">
      <formula>527</formula>
    </cfRule>
    <cfRule type="cellIs" dxfId="1991" priority="1987" operator="equal">
      <formula>5212</formula>
    </cfRule>
    <cfRule type="cellIs" dxfId="1990" priority="1988" operator="equal">
      <formula>526</formula>
    </cfRule>
    <cfRule type="cellIs" dxfId="1989" priority="1989" operator="equal">
      <formula>8210</formula>
    </cfRule>
    <cfRule type="cellIs" dxfId="1988" priority="1990" operator="equal">
      <formula>7210</formula>
    </cfRule>
    <cfRule type="cellIs" dxfId="1987" priority="1991" operator="equal">
      <formula>4910</formula>
    </cfRule>
    <cfRule type="cellIs" dxfId="1986" priority="1992" operator="equal">
      <formula>6210</formula>
    </cfRule>
    <cfRule type="cellIs" dxfId="1985" priority="1993" operator="equal">
      <formula>5410</formula>
    </cfRule>
    <cfRule type="cellIs" dxfId="1984" priority="1994" operator="equal">
      <formula>3210</formula>
    </cfRule>
    <cfRule type="cellIs" dxfId="1983" priority="1995" operator="equal">
      <formula>111</formula>
    </cfRule>
  </conditionalFormatting>
  <conditionalFormatting sqref="F781:F785">
    <cfRule type="cellIs" dxfId="1982" priority="1974" operator="between">
      <formula>121</formula>
      <formula>129</formula>
    </cfRule>
    <cfRule type="cellIs" dxfId="1981" priority="1975" operator="equal">
      <formula>527</formula>
    </cfRule>
    <cfRule type="cellIs" dxfId="1980" priority="1976" operator="equal">
      <formula>5212</formula>
    </cfRule>
    <cfRule type="cellIs" dxfId="1979" priority="1977" operator="equal">
      <formula>526</formula>
    </cfRule>
    <cfRule type="cellIs" dxfId="1978" priority="1978" operator="equal">
      <formula>8210</formula>
    </cfRule>
    <cfRule type="cellIs" dxfId="1977" priority="1979" operator="equal">
      <formula>7210</formula>
    </cfRule>
    <cfRule type="cellIs" dxfId="1976" priority="1980" operator="equal">
      <formula>4910</formula>
    </cfRule>
    <cfRule type="cellIs" dxfId="1975" priority="1981" operator="equal">
      <formula>6210</formula>
    </cfRule>
    <cfRule type="cellIs" dxfId="1974" priority="1982" operator="equal">
      <formula>5410</formula>
    </cfRule>
    <cfRule type="cellIs" dxfId="1973" priority="1983" operator="equal">
      <formula>3210</formula>
    </cfRule>
    <cfRule type="cellIs" dxfId="1972" priority="1984" operator="equal">
      <formula>111</formula>
    </cfRule>
  </conditionalFormatting>
  <conditionalFormatting sqref="F787:F791">
    <cfRule type="cellIs" dxfId="1971" priority="1963" operator="between">
      <formula>121</formula>
      <formula>129</formula>
    </cfRule>
    <cfRule type="cellIs" dxfId="1970" priority="1964" operator="equal">
      <formula>527</formula>
    </cfRule>
    <cfRule type="cellIs" dxfId="1969" priority="1965" operator="equal">
      <formula>5212</formula>
    </cfRule>
    <cfRule type="cellIs" dxfId="1968" priority="1966" operator="equal">
      <formula>526</formula>
    </cfRule>
    <cfRule type="cellIs" dxfId="1967" priority="1967" operator="equal">
      <formula>8210</formula>
    </cfRule>
    <cfRule type="cellIs" dxfId="1966" priority="1968" operator="equal">
      <formula>7210</formula>
    </cfRule>
    <cfRule type="cellIs" dxfId="1965" priority="1969" operator="equal">
      <formula>4910</formula>
    </cfRule>
    <cfRule type="cellIs" dxfId="1964" priority="1970" operator="equal">
      <formula>6210</formula>
    </cfRule>
    <cfRule type="cellIs" dxfId="1963" priority="1971" operator="equal">
      <formula>5410</formula>
    </cfRule>
    <cfRule type="cellIs" dxfId="1962" priority="1972" operator="equal">
      <formula>3210</formula>
    </cfRule>
    <cfRule type="cellIs" dxfId="1961" priority="1973" operator="equal">
      <formula>111</formula>
    </cfRule>
  </conditionalFormatting>
  <conditionalFormatting sqref="F795:F799">
    <cfRule type="cellIs" dxfId="1960" priority="1952" operator="between">
      <formula>121</formula>
      <formula>129</formula>
    </cfRule>
    <cfRule type="cellIs" dxfId="1959" priority="1953" operator="equal">
      <formula>527</formula>
    </cfRule>
    <cfRule type="cellIs" dxfId="1958" priority="1954" operator="equal">
      <formula>5212</formula>
    </cfRule>
    <cfRule type="cellIs" dxfId="1957" priority="1955" operator="equal">
      <formula>526</formula>
    </cfRule>
    <cfRule type="cellIs" dxfId="1956" priority="1956" operator="equal">
      <formula>8210</formula>
    </cfRule>
    <cfRule type="cellIs" dxfId="1955" priority="1957" operator="equal">
      <formula>7210</formula>
    </cfRule>
    <cfRule type="cellIs" dxfId="1954" priority="1958" operator="equal">
      <formula>4910</formula>
    </cfRule>
    <cfRule type="cellIs" dxfId="1953" priority="1959" operator="equal">
      <formula>6210</formula>
    </cfRule>
    <cfRule type="cellIs" dxfId="1952" priority="1960" operator="equal">
      <formula>5410</formula>
    </cfRule>
    <cfRule type="cellIs" dxfId="1951" priority="1961" operator="equal">
      <formula>3210</formula>
    </cfRule>
    <cfRule type="cellIs" dxfId="1950" priority="1962" operator="equal">
      <formula>111</formula>
    </cfRule>
  </conditionalFormatting>
  <conditionalFormatting sqref="F802:F806">
    <cfRule type="cellIs" dxfId="1949" priority="1941" operator="between">
      <formula>121</formula>
      <formula>129</formula>
    </cfRule>
    <cfRule type="cellIs" dxfId="1948" priority="1942" operator="equal">
      <formula>527</formula>
    </cfRule>
    <cfRule type="cellIs" dxfId="1947" priority="1943" operator="equal">
      <formula>5212</formula>
    </cfRule>
    <cfRule type="cellIs" dxfId="1946" priority="1944" operator="equal">
      <formula>526</formula>
    </cfRule>
    <cfRule type="cellIs" dxfId="1945" priority="1945" operator="equal">
      <formula>8210</formula>
    </cfRule>
    <cfRule type="cellIs" dxfId="1944" priority="1946" operator="equal">
      <formula>7210</formula>
    </cfRule>
    <cfRule type="cellIs" dxfId="1943" priority="1947" operator="equal">
      <formula>4910</formula>
    </cfRule>
    <cfRule type="cellIs" dxfId="1942" priority="1948" operator="equal">
      <formula>6210</formula>
    </cfRule>
    <cfRule type="cellIs" dxfId="1941" priority="1949" operator="equal">
      <formula>5410</formula>
    </cfRule>
    <cfRule type="cellIs" dxfId="1940" priority="1950" operator="equal">
      <formula>3210</formula>
    </cfRule>
    <cfRule type="cellIs" dxfId="1939" priority="1951" operator="equal">
      <formula>111</formula>
    </cfRule>
  </conditionalFormatting>
  <conditionalFormatting sqref="F808:F812">
    <cfRule type="cellIs" dxfId="1938" priority="1930" operator="between">
      <formula>121</formula>
      <formula>129</formula>
    </cfRule>
    <cfRule type="cellIs" dxfId="1937" priority="1931" operator="equal">
      <formula>527</formula>
    </cfRule>
    <cfRule type="cellIs" dxfId="1936" priority="1932" operator="equal">
      <formula>5212</formula>
    </cfRule>
    <cfRule type="cellIs" dxfId="1935" priority="1933" operator="equal">
      <formula>526</formula>
    </cfRule>
    <cfRule type="cellIs" dxfId="1934" priority="1934" operator="equal">
      <formula>8210</formula>
    </cfRule>
    <cfRule type="cellIs" dxfId="1933" priority="1935" operator="equal">
      <formula>7210</formula>
    </cfRule>
    <cfRule type="cellIs" dxfId="1932" priority="1936" operator="equal">
      <formula>4910</formula>
    </cfRule>
    <cfRule type="cellIs" dxfId="1931" priority="1937" operator="equal">
      <formula>6210</formula>
    </cfRule>
    <cfRule type="cellIs" dxfId="1930" priority="1938" operator="equal">
      <formula>5410</formula>
    </cfRule>
    <cfRule type="cellIs" dxfId="1929" priority="1939" operator="equal">
      <formula>3210</formula>
    </cfRule>
    <cfRule type="cellIs" dxfId="1928" priority="1940" operator="equal">
      <formula>111</formula>
    </cfRule>
  </conditionalFormatting>
  <conditionalFormatting sqref="F814:F818">
    <cfRule type="cellIs" dxfId="1927" priority="1919" operator="between">
      <formula>121</formula>
      <formula>129</formula>
    </cfRule>
    <cfRule type="cellIs" dxfId="1926" priority="1920" operator="equal">
      <formula>527</formula>
    </cfRule>
    <cfRule type="cellIs" dxfId="1925" priority="1921" operator="equal">
      <formula>5212</formula>
    </cfRule>
    <cfRule type="cellIs" dxfId="1924" priority="1922" operator="equal">
      <formula>526</formula>
    </cfRule>
    <cfRule type="cellIs" dxfId="1923" priority="1923" operator="equal">
      <formula>8210</formula>
    </cfRule>
    <cfRule type="cellIs" dxfId="1922" priority="1924" operator="equal">
      <formula>7210</formula>
    </cfRule>
    <cfRule type="cellIs" dxfId="1921" priority="1925" operator="equal">
      <formula>4910</formula>
    </cfRule>
    <cfRule type="cellIs" dxfId="1920" priority="1926" operator="equal">
      <formula>6210</formula>
    </cfRule>
    <cfRule type="cellIs" dxfId="1919" priority="1927" operator="equal">
      <formula>5410</formula>
    </cfRule>
    <cfRule type="cellIs" dxfId="1918" priority="1928" operator="equal">
      <formula>3210</formula>
    </cfRule>
    <cfRule type="cellIs" dxfId="1917" priority="1929" operator="equal">
      <formula>111</formula>
    </cfRule>
  </conditionalFormatting>
  <conditionalFormatting sqref="F820:F824">
    <cfRule type="cellIs" dxfId="1916" priority="1908" operator="between">
      <formula>121</formula>
      <formula>129</formula>
    </cfRule>
    <cfRule type="cellIs" dxfId="1915" priority="1909" operator="equal">
      <formula>527</formula>
    </cfRule>
    <cfRule type="cellIs" dxfId="1914" priority="1910" operator="equal">
      <formula>5212</formula>
    </cfRule>
    <cfRule type="cellIs" dxfId="1913" priority="1911" operator="equal">
      <formula>526</formula>
    </cfRule>
    <cfRule type="cellIs" dxfId="1912" priority="1912" operator="equal">
      <formula>8210</formula>
    </cfRule>
    <cfRule type="cellIs" dxfId="1911" priority="1913" operator="equal">
      <formula>7210</formula>
    </cfRule>
    <cfRule type="cellIs" dxfId="1910" priority="1914" operator="equal">
      <formula>4910</formula>
    </cfRule>
    <cfRule type="cellIs" dxfId="1909" priority="1915" operator="equal">
      <formula>6210</formula>
    </cfRule>
    <cfRule type="cellIs" dxfId="1908" priority="1916" operator="equal">
      <formula>5410</formula>
    </cfRule>
    <cfRule type="cellIs" dxfId="1907" priority="1917" operator="equal">
      <formula>3210</formula>
    </cfRule>
    <cfRule type="cellIs" dxfId="1906" priority="1918" operator="equal">
      <formula>111</formula>
    </cfRule>
  </conditionalFormatting>
  <conditionalFormatting sqref="F828:F832">
    <cfRule type="cellIs" dxfId="1905" priority="1897" operator="between">
      <formula>121</formula>
      <formula>129</formula>
    </cfRule>
    <cfRule type="cellIs" dxfId="1904" priority="1898" operator="equal">
      <formula>527</formula>
    </cfRule>
    <cfRule type="cellIs" dxfId="1903" priority="1899" operator="equal">
      <formula>5212</formula>
    </cfRule>
    <cfRule type="cellIs" dxfId="1902" priority="1900" operator="equal">
      <formula>526</formula>
    </cfRule>
    <cfRule type="cellIs" dxfId="1901" priority="1901" operator="equal">
      <formula>8210</formula>
    </cfRule>
    <cfRule type="cellIs" dxfId="1900" priority="1902" operator="equal">
      <formula>7210</formula>
    </cfRule>
    <cfRule type="cellIs" dxfId="1899" priority="1903" operator="equal">
      <formula>4910</formula>
    </cfRule>
    <cfRule type="cellIs" dxfId="1898" priority="1904" operator="equal">
      <formula>6210</formula>
    </cfRule>
    <cfRule type="cellIs" dxfId="1897" priority="1905" operator="equal">
      <formula>5410</formula>
    </cfRule>
    <cfRule type="cellIs" dxfId="1896" priority="1906" operator="equal">
      <formula>3210</formula>
    </cfRule>
    <cfRule type="cellIs" dxfId="1895" priority="1907" operator="equal">
      <formula>111</formula>
    </cfRule>
  </conditionalFormatting>
  <conditionalFormatting sqref="F836:F840">
    <cfRule type="cellIs" dxfId="1894" priority="1886" operator="between">
      <formula>121</formula>
      <formula>129</formula>
    </cfRule>
    <cfRule type="cellIs" dxfId="1893" priority="1887" operator="equal">
      <formula>527</formula>
    </cfRule>
    <cfRule type="cellIs" dxfId="1892" priority="1888" operator="equal">
      <formula>5212</formula>
    </cfRule>
    <cfRule type="cellIs" dxfId="1891" priority="1889" operator="equal">
      <formula>526</formula>
    </cfRule>
    <cfRule type="cellIs" dxfId="1890" priority="1890" operator="equal">
      <formula>8210</formula>
    </cfRule>
    <cfRule type="cellIs" dxfId="1889" priority="1891" operator="equal">
      <formula>7210</formula>
    </cfRule>
    <cfRule type="cellIs" dxfId="1888" priority="1892" operator="equal">
      <formula>4910</formula>
    </cfRule>
    <cfRule type="cellIs" dxfId="1887" priority="1893" operator="equal">
      <formula>6210</formula>
    </cfRule>
    <cfRule type="cellIs" dxfId="1886" priority="1894" operator="equal">
      <formula>5410</formula>
    </cfRule>
    <cfRule type="cellIs" dxfId="1885" priority="1895" operator="equal">
      <formula>3210</formula>
    </cfRule>
    <cfRule type="cellIs" dxfId="1884" priority="1896" operator="equal">
      <formula>111</formula>
    </cfRule>
  </conditionalFormatting>
  <conditionalFormatting sqref="F842:F846">
    <cfRule type="cellIs" dxfId="1883" priority="1875" operator="between">
      <formula>121</formula>
      <formula>129</formula>
    </cfRule>
    <cfRule type="cellIs" dxfId="1882" priority="1876" operator="equal">
      <formula>527</formula>
    </cfRule>
    <cfRule type="cellIs" dxfId="1881" priority="1877" operator="equal">
      <formula>5212</formula>
    </cfRule>
    <cfRule type="cellIs" dxfId="1880" priority="1878" operator="equal">
      <formula>526</formula>
    </cfRule>
    <cfRule type="cellIs" dxfId="1879" priority="1879" operator="equal">
      <formula>8210</formula>
    </cfRule>
    <cfRule type="cellIs" dxfId="1878" priority="1880" operator="equal">
      <formula>7210</formula>
    </cfRule>
    <cfRule type="cellIs" dxfId="1877" priority="1881" operator="equal">
      <formula>4910</formula>
    </cfRule>
    <cfRule type="cellIs" dxfId="1876" priority="1882" operator="equal">
      <formula>6210</formula>
    </cfRule>
    <cfRule type="cellIs" dxfId="1875" priority="1883" operator="equal">
      <formula>5410</formula>
    </cfRule>
    <cfRule type="cellIs" dxfId="1874" priority="1884" operator="equal">
      <formula>3210</formula>
    </cfRule>
    <cfRule type="cellIs" dxfId="1873" priority="1885" operator="equal">
      <formula>111</formula>
    </cfRule>
  </conditionalFormatting>
  <conditionalFormatting sqref="F849:F853">
    <cfRule type="cellIs" dxfId="1872" priority="1864" operator="between">
      <formula>121</formula>
      <formula>129</formula>
    </cfRule>
    <cfRule type="cellIs" dxfId="1871" priority="1865" operator="equal">
      <formula>527</formula>
    </cfRule>
    <cfRule type="cellIs" dxfId="1870" priority="1866" operator="equal">
      <formula>5212</formula>
    </cfRule>
    <cfRule type="cellIs" dxfId="1869" priority="1867" operator="equal">
      <formula>526</formula>
    </cfRule>
    <cfRule type="cellIs" dxfId="1868" priority="1868" operator="equal">
      <formula>8210</formula>
    </cfRule>
    <cfRule type="cellIs" dxfId="1867" priority="1869" operator="equal">
      <formula>7210</formula>
    </cfRule>
    <cfRule type="cellIs" dxfId="1866" priority="1870" operator="equal">
      <formula>4910</formula>
    </cfRule>
    <cfRule type="cellIs" dxfId="1865" priority="1871" operator="equal">
      <formula>6210</formula>
    </cfRule>
    <cfRule type="cellIs" dxfId="1864" priority="1872" operator="equal">
      <formula>5410</formula>
    </cfRule>
    <cfRule type="cellIs" dxfId="1863" priority="1873" operator="equal">
      <formula>3210</formula>
    </cfRule>
    <cfRule type="cellIs" dxfId="1862" priority="1874" operator="equal">
      <formula>111</formula>
    </cfRule>
  </conditionalFormatting>
  <conditionalFormatting sqref="F855:F859">
    <cfRule type="cellIs" dxfId="1861" priority="1853" operator="between">
      <formula>121</formula>
      <formula>129</formula>
    </cfRule>
    <cfRule type="cellIs" dxfId="1860" priority="1854" operator="equal">
      <formula>527</formula>
    </cfRule>
    <cfRule type="cellIs" dxfId="1859" priority="1855" operator="equal">
      <formula>5212</formula>
    </cfRule>
    <cfRule type="cellIs" dxfId="1858" priority="1856" operator="equal">
      <formula>526</formula>
    </cfRule>
    <cfRule type="cellIs" dxfId="1857" priority="1857" operator="equal">
      <formula>8210</formula>
    </cfRule>
    <cfRule type="cellIs" dxfId="1856" priority="1858" operator="equal">
      <formula>7210</formula>
    </cfRule>
    <cfRule type="cellIs" dxfId="1855" priority="1859" operator="equal">
      <formula>4910</formula>
    </cfRule>
    <cfRule type="cellIs" dxfId="1854" priority="1860" operator="equal">
      <formula>6210</formula>
    </cfRule>
    <cfRule type="cellIs" dxfId="1853" priority="1861" operator="equal">
      <formula>5410</formula>
    </cfRule>
    <cfRule type="cellIs" dxfId="1852" priority="1862" operator="equal">
      <formula>3210</formula>
    </cfRule>
    <cfRule type="cellIs" dxfId="1851" priority="1863" operator="equal">
      <formula>111</formula>
    </cfRule>
  </conditionalFormatting>
  <conditionalFormatting sqref="F862:F866">
    <cfRule type="cellIs" dxfId="1850" priority="1842" operator="between">
      <formula>121</formula>
      <formula>129</formula>
    </cfRule>
    <cfRule type="cellIs" dxfId="1849" priority="1843" operator="equal">
      <formula>527</formula>
    </cfRule>
    <cfRule type="cellIs" dxfId="1848" priority="1844" operator="equal">
      <formula>5212</formula>
    </cfRule>
    <cfRule type="cellIs" dxfId="1847" priority="1845" operator="equal">
      <formula>526</formula>
    </cfRule>
    <cfRule type="cellIs" dxfId="1846" priority="1846" operator="equal">
      <formula>8210</formula>
    </cfRule>
    <cfRule type="cellIs" dxfId="1845" priority="1847" operator="equal">
      <formula>7210</formula>
    </cfRule>
    <cfRule type="cellIs" dxfId="1844" priority="1848" operator="equal">
      <formula>4910</formula>
    </cfRule>
    <cfRule type="cellIs" dxfId="1843" priority="1849" operator="equal">
      <formula>6210</formula>
    </cfRule>
    <cfRule type="cellIs" dxfId="1842" priority="1850" operator="equal">
      <formula>5410</formula>
    </cfRule>
    <cfRule type="cellIs" dxfId="1841" priority="1851" operator="equal">
      <formula>3210</formula>
    </cfRule>
    <cfRule type="cellIs" dxfId="1840" priority="1852" operator="equal">
      <formula>111</formula>
    </cfRule>
  </conditionalFormatting>
  <conditionalFormatting sqref="F868:F872">
    <cfRule type="cellIs" dxfId="1839" priority="1831" operator="between">
      <formula>121</formula>
      <formula>129</formula>
    </cfRule>
    <cfRule type="cellIs" dxfId="1838" priority="1832" operator="equal">
      <formula>527</formula>
    </cfRule>
    <cfRule type="cellIs" dxfId="1837" priority="1833" operator="equal">
      <formula>5212</formula>
    </cfRule>
    <cfRule type="cellIs" dxfId="1836" priority="1834" operator="equal">
      <formula>526</formula>
    </cfRule>
    <cfRule type="cellIs" dxfId="1835" priority="1835" operator="equal">
      <formula>8210</formula>
    </cfRule>
    <cfRule type="cellIs" dxfId="1834" priority="1836" operator="equal">
      <formula>7210</formula>
    </cfRule>
    <cfRule type="cellIs" dxfId="1833" priority="1837" operator="equal">
      <formula>4910</formula>
    </cfRule>
    <cfRule type="cellIs" dxfId="1832" priority="1838" operator="equal">
      <formula>6210</formula>
    </cfRule>
    <cfRule type="cellIs" dxfId="1831" priority="1839" operator="equal">
      <formula>5410</formula>
    </cfRule>
    <cfRule type="cellIs" dxfId="1830" priority="1840" operator="equal">
      <formula>3210</formula>
    </cfRule>
    <cfRule type="cellIs" dxfId="1829" priority="1841" operator="equal">
      <formula>111</formula>
    </cfRule>
  </conditionalFormatting>
  <conditionalFormatting sqref="F874:F878">
    <cfRule type="cellIs" dxfId="1828" priority="1820" operator="between">
      <formula>121</formula>
      <formula>129</formula>
    </cfRule>
    <cfRule type="cellIs" dxfId="1827" priority="1821" operator="equal">
      <formula>527</formula>
    </cfRule>
    <cfRule type="cellIs" dxfId="1826" priority="1822" operator="equal">
      <formula>5212</formula>
    </cfRule>
    <cfRule type="cellIs" dxfId="1825" priority="1823" operator="equal">
      <formula>526</formula>
    </cfRule>
    <cfRule type="cellIs" dxfId="1824" priority="1824" operator="equal">
      <formula>8210</formula>
    </cfRule>
    <cfRule type="cellIs" dxfId="1823" priority="1825" operator="equal">
      <formula>7210</formula>
    </cfRule>
    <cfRule type="cellIs" dxfId="1822" priority="1826" operator="equal">
      <formula>4910</formula>
    </cfRule>
    <cfRule type="cellIs" dxfId="1821" priority="1827" operator="equal">
      <formula>6210</formula>
    </cfRule>
    <cfRule type="cellIs" dxfId="1820" priority="1828" operator="equal">
      <formula>5410</formula>
    </cfRule>
    <cfRule type="cellIs" dxfId="1819" priority="1829" operator="equal">
      <formula>3210</formula>
    </cfRule>
    <cfRule type="cellIs" dxfId="1818" priority="1830" operator="equal">
      <formula>111</formula>
    </cfRule>
  </conditionalFormatting>
  <conditionalFormatting sqref="F882:F886">
    <cfRule type="cellIs" dxfId="1817" priority="1809" operator="between">
      <formula>121</formula>
      <formula>129</formula>
    </cfRule>
    <cfRule type="cellIs" dxfId="1816" priority="1810" operator="equal">
      <formula>527</formula>
    </cfRule>
    <cfRule type="cellIs" dxfId="1815" priority="1811" operator="equal">
      <formula>5212</formula>
    </cfRule>
    <cfRule type="cellIs" dxfId="1814" priority="1812" operator="equal">
      <formula>526</formula>
    </cfRule>
    <cfRule type="cellIs" dxfId="1813" priority="1813" operator="equal">
      <formula>8210</formula>
    </cfRule>
    <cfRule type="cellIs" dxfId="1812" priority="1814" operator="equal">
      <formula>7210</formula>
    </cfRule>
    <cfRule type="cellIs" dxfId="1811" priority="1815" operator="equal">
      <formula>4910</formula>
    </cfRule>
    <cfRule type="cellIs" dxfId="1810" priority="1816" operator="equal">
      <formula>6210</formula>
    </cfRule>
    <cfRule type="cellIs" dxfId="1809" priority="1817" operator="equal">
      <formula>5410</formula>
    </cfRule>
    <cfRule type="cellIs" dxfId="1808" priority="1818" operator="equal">
      <formula>3210</formula>
    </cfRule>
    <cfRule type="cellIs" dxfId="1807" priority="1819" operator="equal">
      <formula>111</formula>
    </cfRule>
  </conditionalFormatting>
  <conditionalFormatting sqref="F888:F892">
    <cfRule type="cellIs" dxfId="1806" priority="1798" operator="between">
      <formula>121</formula>
      <formula>129</formula>
    </cfRule>
    <cfRule type="cellIs" dxfId="1805" priority="1799" operator="equal">
      <formula>527</formula>
    </cfRule>
    <cfRule type="cellIs" dxfId="1804" priority="1800" operator="equal">
      <formula>5212</formula>
    </cfRule>
    <cfRule type="cellIs" dxfId="1803" priority="1801" operator="equal">
      <formula>526</formula>
    </cfRule>
    <cfRule type="cellIs" dxfId="1802" priority="1802" operator="equal">
      <formula>8210</formula>
    </cfRule>
    <cfRule type="cellIs" dxfId="1801" priority="1803" operator="equal">
      <formula>7210</formula>
    </cfRule>
    <cfRule type="cellIs" dxfId="1800" priority="1804" operator="equal">
      <formula>4910</formula>
    </cfRule>
    <cfRule type="cellIs" dxfId="1799" priority="1805" operator="equal">
      <formula>6210</formula>
    </cfRule>
    <cfRule type="cellIs" dxfId="1798" priority="1806" operator="equal">
      <formula>5410</formula>
    </cfRule>
    <cfRule type="cellIs" dxfId="1797" priority="1807" operator="equal">
      <formula>3210</formula>
    </cfRule>
    <cfRule type="cellIs" dxfId="1796" priority="1808" operator="equal">
      <formula>111</formula>
    </cfRule>
  </conditionalFormatting>
  <conditionalFormatting sqref="F896:F900">
    <cfRule type="cellIs" dxfId="1795" priority="1787" operator="between">
      <formula>121</formula>
      <formula>129</formula>
    </cfRule>
    <cfRule type="cellIs" dxfId="1794" priority="1788" operator="equal">
      <formula>527</formula>
    </cfRule>
    <cfRule type="cellIs" dxfId="1793" priority="1789" operator="equal">
      <formula>5212</formula>
    </cfRule>
    <cfRule type="cellIs" dxfId="1792" priority="1790" operator="equal">
      <formula>526</formula>
    </cfRule>
    <cfRule type="cellIs" dxfId="1791" priority="1791" operator="equal">
      <formula>8210</formula>
    </cfRule>
    <cfRule type="cellIs" dxfId="1790" priority="1792" operator="equal">
      <formula>7210</formula>
    </cfRule>
    <cfRule type="cellIs" dxfId="1789" priority="1793" operator="equal">
      <formula>4910</formula>
    </cfRule>
    <cfRule type="cellIs" dxfId="1788" priority="1794" operator="equal">
      <formula>6210</formula>
    </cfRule>
    <cfRule type="cellIs" dxfId="1787" priority="1795" operator="equal">
      <formula>5410</formula>
    </cfRule>
    <cfRule type="cellIs" dxfId="1786" priority="1796" operator="equal">
      <formula>3210</formula>
    </cfRule>
    <cfRule type="cellIs" dxfId="1785" priority="1797" operator="equal">
      <formula>111</formula>
    </cfRule>
  </conditionalFormatting>
  <conditionalFormatting sqref="F902:F906">
    <cfRule type="cellIs" dxfId="1784" priority="1776" operator="between">
      <formula>121</formula>
      <formula>129</formula>
    </cfRule>
    <cfRule type="cellIs" dxfId="1783" priority="1777" operator="equal">
      <formula>527</formula>
    </cfRule>
    <cfRule type="cellIs" dxfId="1782" priority="1778" operator="equal">
      <formula>5212</formula>
    </cfRule>
    <cfRule type="cellIs" dxfId="1781" priority="1779" operator="equal">
      <formula>526</formula>
    </cfRule>
    <cfRule type="cellIs" dxfId="1780" priority="1780" operator="equal">
      <formula>8210</formula>
    </cfRule>
    <cfRule type="cellIs" dxfId="1779" priority="1781" operator="equal">
      <formula>7210</formula>
    </cfRule>
    <cfRule type="cellIs" dxfId="1778" priority="1782" operator="equal">
      <formula>4910</formula>
    </cfRule>
    <cfRule type="cellIs" dxfId="1777" priority="1783" operator="equal">
      <formula>6210</formula>
    </cfRule>
    <cfRule type="cellIs" dxfId="1776" priority="1784" operator="equal">
      <formula>5410</formula>
    </cfRule>
    <cfRule type="cellIs" dxfId="1775" priority="1785" operator="equal">
      <formula>3210</formula>
    </cfRule>
    <cfRule type="cellIs" dxfId="1774" priority="1786" operator="equal">
      <formula>111</formula>
    </cfRule>
  </conditionalFormatting>
  <conditionalFormatting sqref="F911:F915">
    <cfRule type="cellIs" dxfId="1773" priority="1765" operator="between">
      <formula>121</formula>
      <formula>129</formula>
    </cfRule>
    <cfRule type="cellIs" dxfId="1772" priority="1766" operator="equal">
      <formula>527</formula>
    </cfRule>
    <cfRule type="cellIs" dxfId="1771" priority="1767" operator="equal">
      <formula>5212</formula>
    </cfRule>
    <cfRule type="cellIs" dxfId="1770" priority="1768" operator="equal">
      <formula>526</formula>
    </cfRule>
    <cfRule type="cellIs" dxfId="1769" priority="1769" operator="equal">
      <formula>8210</formula>
    </cfRule>
    <cfRule type="cellIs" dxfId="1768" priority="1770" operator="equal">
      <formula>7210</formula>
    </cfRule>
    <cfRule type="cellIs" dxfId="1767" priority="1771" operator="equal">
      <formula>4910</formula>
    </cfRule>
    <cfRule type="cellIs" dxfId="1766" priority="1772" operator="equal">
      <formula>6210</formula>
    </cfRule>
    <cfRule type="cellIs" dxfId="1765" priority="1773" operator="equal">
      <formula>5410</formula>
    </cfRule>
    <cfRule type="cellIs" dxfId="1764" priority="1774" operator="equal">
      <formula>3210</formula>
    </cfRule>
    <cfRule type="cellIs" dxfId="1763" priority="1775" operator="equal">
      <formula>111</formula>
    </cfRule>
  </conditionalFormatting>
  <conditionalFormatting sqref="F919:F923">
    <cfRule type="cellIs" dxfId="1762" priority="1754" operator="between">
      <formula>121</formula>
      <formula>129</formula>
    </cfRule>
    <cfRule type="cellIs" dxfId="1761" priority="1755" operator="equal">
      <formula>527</formula>
    </cfRule>
    <cfRule type="cellIs" dxfId="1760" priority="1756" operator="equal">
      <formula>5212</formula>
    </cfRule>
    <cfRule type="cellIs" dxfId="1759" priority="1757" operator="equal">
      <formula>526</formula>
    </cfRule>
    <cfRule type="cellIs" dxfId="1758" priority="1758" operator="equal">
      <formula>8210</formula>
    </cfRule>
    <cfRule type="cellIs" dxfId="1757" priority="1759" operator="equal">
      <formula>7210</formula>
    </cfRule>
    <cfRule type="cellIs" dxfId="1756" priority="1760" operator="equal">
      <formula>4910</formula>
    </cfRule>
    <cfRule type="cellIs" dxfId="1755" priority="1761" operator="equal">
      <formula>6210</formula>
    </cfRule>
    <cfRule type="cellIs" dxfId="1754" priority="1762" operator="equal">
      <formula>5410</formula>
    </cfRule>
    <cfRule type="cellIs" dxfId="1753" priority="1763" operator="equal">
      <formula>3210</formula>
    </cfRule>
    <cfRule type="cellIs" dxfId="1752" priority="1764" operator="equal">
      <formula>111</formula>
    </cfRule>
  </conditionalFormatting>
  <conditionalFormatting sqref="F925:F929">
    <cfRule type="cellIs" dxfId="1751" priority="1743" operator="between">
      <formula>121</formula>
      <formula>129</formula>
    </cfRule>
    <cfRule type="cellIs" dxfId="1750" priority="1744" operator="equal">
      <formula>527</formula>
    </cfRule>
    <cfRule type="cellIs" dxfId="1749" priority="1745" operator="equal">
      <formula>5212</formula>
    </cfRule>
    <cfRule type="cellIs" dxfId="1748" priority="1746" operator="equal">
      <formula>526</formula>
    </cfRule>
    <cfRule type="cellIs" dxfId="1747" priority="1747" operator="equal">
      <formula>8210</formula>
    </cfRule>
    <cfRule type="cellIs" dxfId="1746" priority="1748" operator="equal">
      <formula>7210</formula>
    </cfRule>
    <cfRule type="cellIs" dxfId="1745" priority="1749" operator="equal">
      <formula>4910</formula>
    </cfRule>
    <cfRule type="cellIs" dxfId="1744" priority="1750" operator="equal">
      <formula>6210</formula>
    </cfRule>
    <cfRule type="cellIs" dxfId="1743" priority="1751" operator="equal">
      <formula>5410</formula>
    </cfRule>
    <cfRule type="cellIs" dxfId="1742" priority="1752" operator="equal">
      <formula>3210</formula>
    </cfRule>
    <cfRule type="cellIs" dxfId="1741" priority="1753" operator="equal">
      <formula>111</formula>
    </cfRule>
  </conditionalFormatting>
  <conditionalFormatting sqref="F932:F936">
    <cfRule type="cellIs" dxfId="1740" priority="1732" operator="between">
      <formula>121</formula>
      <formula>129</formula>
    </cfRule>
    <cfRule type="cellIs" dxfId="1739" priority="1733" operator="equal">
      <formula>527</formula>
    </cfRule>
    <cfRule type="cellIs" dxfId="1738" priority="1734" operator="equal">
      <formula>5212</formula>
    </cfRule>
    <cfRule type="cellIs" dxfId="1737" priority="1735" operator="equal">
      <formula>526</formula>
    </cfRule>
    <cfRule type="cellIs" dxfId="1736" priority="1736" operator="equal">
      <formula>8210</formula>
    </cfRule>
    <cfRule type="cellIs" dxfId="1735" priority="1737" operator="equal">
      <formula>7210</formula>
    </cfRule>
    <cfRule type="cellIs" dxfId="1734" priority="1738" operator="equal">
      <formula>4910</formula>
    </cfRule>
    <cfRule type="cellIs" dxfId="1733" priority="1739" operator="equal">
      <formula>6210</formula>
    </cfRule>
    <cfRule type="cellIs" dxfId="1732" priority="1740" operator="equal">
      <formula>5410</formula>
    </cfRule>
    <cfRule type="cellIs" dxfId="1731" priority="1741" operator="equal">
      <formula>3210</formula>
    </cfRule>
    <cfRule type="cellIs" dxfId="1730" priority="1742" operator="equal">
      <formula>111</formula>
    </cfRule>
  </conditionalFormatting>
  <conditionalFormatting sqref="F938:F942">
    <cfRule type="cellIs" dxfId="1729" priority="1721" operator="between">
      <formula>121</formula>
      <formula>129</formula>
    </cfRule>
    <cfRule type="cellIs" dxfId="1728" priority="1722" operator="equal">
      <formula>527</formula>
    </cfRule>
    <cfRule type="cellIs" dxfId="1727" priority="1723" operator="equal">
      <formula>5212</formula>
    </cfRule>
    <cfRule type="cellIs" dxfId="1726" priority="1724" operator="equal">
      <formula>526</formula>
    </cfRule>
    <cfRule type="cellIs" dxfId="1725" priority="1725" operator="equal">
      <formula>8210</formula>
    </cfRule>
    <cfRule type="cellIs" dxfId="1724" priority="1726" operator="equal">
      <formula>7210</formula>
    </cfRule>
    <cfRule type="cellIs" dxfId="1723" priority="1727" operator="equal">
      <formula>4910</formula>
    </cfRule>
    <cfRule type="cellIs" dxfId="1722" priority="1728" operator="equal">
      <formula>6210</formula>
    </cfRule>
    <cfRule type="cellIs" dxfId="1721" priority="1729" operator="equal">
      <formula>5410</formula>
    </cfRule>
    <cfRule type="cellIs" dxfId="1720" priority="1730" operator="equal">
      <formula>3210</formula>
    </cfRule>
    <cfRule type="cellIs" dxfId="1719" priority="1731" operator="equal">
      <formula>111</formula>
    </cfRule>
  </conditionalFormatting>
  <conditionalFormatting sqref="F944:F948">
    <cfRule type="cellIs" dxfId="1718" priority="1710" operator="between">
      <formula>121</formula>
      <formula>129</formula>
    </cfRule>
    <cfRule type="cellIs" dxfId="1717" priority="1711" operator="equal">
      <formula>527</formula>
    </cfRule>
    <cfRule type="cellIs" dxfId="1716" priority="1712" operator="equal">
      <formula>5212</formula>
    </cfRule>
    <cfRule type="cellIs" dxfId="1715" priority="1713" operator="equal">
      <formula>526</formula>
    </cfRule>
    <cfRule type="cellIs" dxfId="1714" priority="1714" operator="equal">
      <formula>8210</formula>
    </cfRule>
    <cfRule type="cellIs" dxfId="1713" priority="1715" operator="equal">
      <formula>7210</formula>
    </cfRule>
    <cfRule type="cellIs" dxfId="1712" priority="1716" operator="equal">
      <formula>4910</formula>
    </cfRule>
    <cfRule type="cellIs" dxfId="1711" priority="1717" operator="equal">
      <formula>6210</formula>
    </cfRule>
    <cfRule type="cellIs" dxfId="1710" priority="1718" operator="equal">
      <formula>5410</formula>
    </cfRule>
    <cfRule type="cellIs" dxfId="1709" priority="1719" operator="equal">
      <formula>3210</formula>
    </cfRule>
    <cfRule type="cellIs" dxfId="1708" priority="1720" operator="equal">
      <formula>111</formula>
    </cfRule>
  </conditionalFormatting>
  <conditionalFormatting sqref="F950:F954">
    <cfRule type="cellIs" dxfId="1707" priority="1699" operator="between">
      <formula>121</formula>
      <formula>129</formula>
    </cfRule>
    <cfRule type="cellIs" dxfId="1706" priority="1700" operator="equal">
      <formula>527</formula>
    </cfRule>
    <cfRule type="cellIs" dxfId="1705" priority="1701" operator="equal">
      <formula>5212</formula>
    </cfRule>
    <cfRule type="cellIs" dxfId="1704" priority="1702" operator="equal">
      <formula>526</formula>
    </cfRule>
    <cfRule type="cellIs" dxfId="1703" priority="1703" operator="equal">
      <formula>8210</formula>
    </cfRule>
    <cfRule type="cellIs" dxfId="1702" priority="1704" operator="equal">
      <formula>7210</formula>
    </cfRule>
    <cfRule type="cellIs" dxfId="1701" priority="1705" operator="equal">
      <formula>4910</formula>
    </cfRule>
    <cfRule type="cellIs" dxfId="1700" priority="1706" operator="equal">
      <formula>6210</formula>
    </cfRule>
    <cfRule type="cellIs" dxfId="1699" priority="1707" operator="equal">
      <formula>5410</formula>
    </cfRule>
    <cfRule type="cellIs" dxfId="1698" priority="1708" operator="equal">
      <formula>3210</formula>
    </cfRule>
    <cfRule type="cellIs" dxfId="1697" priority="1709" operator="equal">
      <formula>111</formula>
    </cfRule>
  </conditionalFormatting>
  <conditionalFormatting sqref="F956:F960">
    <cfRule type="cellIs" dxfId="1696" priority="1688" operator="between">
      <formula>121</formula>
      <formula>129</formula>
    </cfRule>
    <cfRule type="cellIs" dxfId="1695" priority="1689" operator="equal">
      <formula>527</formula>
    </cfRule>
    <cfRule type="cellIs" dxfId="1694" priority="1690" operator="equal">
      <formula>5212</formula>
    </cfRule>
    <cfRule type="cellIs" dxfId="1693" priority="1691" operator="equal">
      <formula>526</formula>
    </cfRule>
    <cfRule type="cellIs" dxfId="1692" priority="1692" operator="equal">
      <formula>8210</formula>
    </cfRule>
    <cfRule type="cellIs" dxfId="1691" priority="1693" operator="equal">
      <formula>7210</formula>
    </cfRule>
    <cfRule type="cellIs" dxfId="1690" priority="1694" operator="equal">
      <formula>4910</formula>
    </cfRule>
    <cfRule type="cellIs" dxfId="1689" priority="1695" operator="equal">
      <formula>6210</formula>
    </cfRule>
    <cfRule type="cellIs" dxfId="1688" priority="1696" operator="equal">
      <formula>5410</formula>
    </cfRule>
    <cfRule type="cellIs" dxfId="1687" priority="1697" operator="equal">
      <formula>3210</formula>
    </cfRule>
    <cfRule type="cellIs" dxfId="1686" priority="1698" operator="equal">
      <formula>111</formula>
    </cfRule>
  </conditionalFormatting>
  <conditionalFormatting sqref="F962:F966">
    <cfRule type="cellIs" dxfId="1685" priority="1677" operator="between">
      <formula>121</formula>
      <formula>129</formula>
    </cfRule>
    <cfRule type="cellIs" dxfId="1684" priority="1678" operator="equal">
      <formula>527</formula>
    </cfRule>
    <cfRule type="cellIs" dxfId="1683" priority="1679" operator="equal">
      <formula>5212</formula>
    </cfRule>
    <cfRule type="cellIs" dxfId="1682" priority="1680" operator="equal">
      <formula>526</formula>
    </cfRule>
    <cfRule type="cellIs" dxfId="1681" priority="1681" operator="equal">
      <formula>8210</formula>
    </cfRule>
    <cfRule type="cellIs" dxfId="1680" priority="1682" operator="equal">
      <formula>7210</formula>
    </cfRule>
    <cfRule type="cellIs" dxfId="1679" priority="1683" operator="equal">
      <formula>4910</formula>
    </cfRule>
    <cfRule type="cellIs" dxfId="1678" priority="1684" operator="equal">
      <formula>6210</formula>
    </cfRule>
    <cfRule type="cellIs" dxfId="1677" priority="1685" operator="equal">
      <formula>5410</formula>
    </cfRule>
    <cfRule type="cellIs" dxfId="1676" priority="1686" operator="equal">
      <formula>3210</formula>
    </cfRule>
    <cfRule type="cellIs" dxfId="1675" priority="1687" operator="equal">
      <formula>111</formula>
    </cfRule>
  </conditionalFormatting>
  <conditionalFormatting sqref="F968:F972">
    <cfRule type="cellIs" dxfId="1674" priority="1666" operator="between">
      <formula>121</formula>
      <formula>129</formula>
    </cfRule>
    <cfRule type="cellIs" dxfId="1673" priority="1667" operator="equal">
      <formula>527</formula>
    </cfRule>
    <cfRule type="cellIs" dxfId="1672" priority="1668" operator="equal">
      <formula>5212</formula>
    </cfRule>
    <cfRule type="cellIs" dxfId="1671" priority="1669" operator="equal">
      <formula>526</formula>
    </cfRule>
    <cfRule type="cellIs" dxfId="1670" priority="1670" operator="equal">
      <formula>8210</formula>
    </cfRule>
    <cfRule type="cellIs" dxfId="1669" priority="1671" operator="equal">
      <formula>7210</formula>
    </cfRule>
    <cfRule type="cellIs" dxfId="1668" priority="1672" operator="equal">
      <formula>4910</formula>
    </cfRule>
    <cfRule type="cellIs" dxfId="1667" priority="1673" operator="equal">
      <formula>6210</formula>
    </cfRule>
    <cfRule type="cellIs" dxfId="1666" priority="1674" operator="equal">
      <formula>5410</formula>
    </cfRule>
    <cfRule type="cellIs" dxfId="1665" priority="1675" operator="equal">
      <formula>3210</formula>
    </cfRule>
    <cfRule type="cellIs" dxfId="1664" priority="1676" operator="equal">
      <formula>111</formula>
    </cfRule>
  </conditionalFormatting>
  <conditionalFormatting sqref="F975:F979">
    <cfRule type="cellIs" dxfId="1663" priority="1655" operator="between">
      <formula>121</formula>
      <formula>129</formula>
    </cfRule>
    <cfRule type="cellIs" dxfId="1662" priority="1656" operator="equal">
      <formula>527</formula>
    </cfRule>
    <cfRule type="cellIs" dxfId="1661" priority="1657" operator="equal">
      <formula>5212</formula>
    </cfRule>
    <cfRule type="cellIs" dxfId="1660" priority="1658" operator="equal">
      <formula>526</formula>
    </cfRule>
    <cfRule type="cellIs" dxfId="1659" priority="1659" operator="equal">
      <formula>8210</formula>
    </cfRule>
    <cfRule type="cellIs" dxfId="1658" priority="1660" operator="equal">
      <formula>7210</formula>
    </cfRule>
    <cfRule type="cellIs" dxfId="1657" priority="1661" operator="equal">
      <formula>4910</formula>
    </cfRule>
    <cfRule type="cellIs" dxfId="1656" priority="1662" operator="equal">
      <formula>6210</formula>
    </cfRule>
    <cfRule type="cellIs" dxfId="1655" priority="1663" operator="equal">
      <formula>5410</formula>
    </cfRule>
    <cfRule type="cellIs" dxfId="1654" priority="1664" operator="equal">
      <formula>3210</formula>
    </cfRule>
    <cfRule type="cellIs" dxfId="1653" priority="1665" operator="equal">
      <formula>111</formula>
    </cfRule>
  </conditionalFormatting>
  <conditionalFormatting sqref="F982:F986">
    <cfRule type="cellIs" dxfId="1652" priority="1644" operator="between">
      <formula>121</formula>
      <formula>129</formula>
    </cfRule>
    <cfRule type="cellIs" dxfId="1651" priority="1645" operator="equal">
      <formula>527</formula>
    </cfRule>
    <cfRule type="cellIs" dxfId="1650" priority="1646" operator="equal">
      <formula>5212</formula>
    </cfRule>
    <cfRule type="cellIs" dxfId="1649" priority="1647" operator="equal">
      <formula>526</formula>
    </cfRule>
    <cfRule type="cellIs" dxfId="1648" priority="1648" operator="equal">
      <formula>8210</formula>
    </cfRule>
    <cfRule type="cellIs" dxfId="1647" priority="1649" operator="equal">
      <formula>7210</formula>
    </cfRule>
    <cfRule type="cellIs" dxfId="1646" priority="1650" operator="equal">
      <formula>4910</formula>
    </cfRule>
    <cfRule type="cellIs" dxfId="1645" priority="1651" operator="equal">
      <formula>6210</formula>
    </cfRule>
    <cfRule type="cellIs" dxfId="1644" priority="1652" operator="equal">
      <formula>5410</formula>
    </cfRule>
    <cfRule type="cellIs" dxfId="1643" priority="1653" operator="equal">
      <formula>3210</formula>
    </cfRule>
    <cfRule type="cellIs" dxfId="1642" priority="1654" operator="equal">
      <formula>111</formula>
    </cfRule>
  </conditionalFormatting>
  <conditionalFormatting sqref="F989:F993">
    <cfRule type="cellIs" dxfId="1641" priority="1633" operator="between">
      <formula>121</formula>
      <formula>129</formula>
    </cfRule>
    <cfRule type="cellIs" dxfId="1640" priority="1634" operator="equal">
      <formula>527</formula>
    </cfRule>
    <cfRule type="cellIs" dxfId="1639" priority="1635" operator="equal">
      <formula>5212</formula>
    </cfRule>
    <cfRule type="cellIs" dxfId="1638" priority="1636" operator="equal">
      <formula>526</formula>
    </cfRule>
    <cfRule type="cellIs" dxfId="1637" priority="1637" operator="equal">
      <formula>8210</formula>
    </cfRule>
    <cfRule type="cellIs" dxfId="1636" priority="1638" operator="equal">
      <formula>7210</formula>
    </cfRule>
    <cfRule type="cellIs" dxfId="1635" priority="1639" operator="equal">
      <formula>4910</formula>
    </cfRule>
    <cfRule type="cellIs" dxfId="1634" priority="1640" operator="equal">
      <formula>6210</formula>
    </cfRule>
    <cfRule type="cellIs" dxfId="1633" priority="1641" operator="equal">
      <formula>5410</formula>
    </cfRule>
    <cfRule type="cellIs" dxfId="1632" priority="1642" operator="equal">
      <formula>3210</formula>
    </cfRule>
    <cfRule type="cellIs" dxfId="1631" priority="1643" operator="equal">
      <formula>111</formula>
    </cfRule>
  </conditionalFormatting>
  <conditionalFormatting sqref="F996:F1000">
    <cfRule type="cellIs" dxfId="1630" priority="1622" operator="between">
      <formula>121</formula>
      <formula>129</formula>
    </cfRule>
    <cfRule type="cellIs" dxfId="1629" priority="1623" operator="equal">
      <formula>527</formula>
    </cfRule>
    <cfRule type="cellIs" dxfId="1628" priority="1624" operator="equal">
      <formula>5212</formula>
    </cfRule>
    <cfRule type="cellIs" dxfId="1627" priority="1625" operator="equal">
      <formula>526</formula>
    </cfRule>
    <cfRule type="cellIs" dxfId="1626" priority="1626" operator="equal">
      <formula>8210</formula>
    </cfRule>
    <cfRule type="cellIs" dxfId="1625" priority="1627" operator="equal">
      <formula>7210</formula>
    </cfRule>
    <cfRule type="cellIs" dxfId="1624" priority="1628" operator="equal">
      <formula>4910</formula>
    </cfRule>
    <cfRule type="cellIs" dxfId="1623" priority="1629" operator="equal">
      <formula>6210</formula>
    </cfRule>
    <cfRule type="cellIs" dxfId="1622" priority="1630" operator="equal">
      <formula>5410</formula>
    </cfRule>
    <cfRule type="cellIs" dxfId="1621" priority="1631" operator="equal">
      <formula>3210</formula>
    </cfRule>
    <cfRule type="cellIs" dxfId="1620" priority="1632" operator="equal">
      <formula>111</formula>
    </cfRule>
  </conditionalFormatting>
  <conditionalFormatting sqref="F1004:F1008">
    <cfRule type="cellIs" dxfId="1619" priority="1611" operator="between">
      <formula>121</formula>
      <formula>129</formula>
    </cfRule>
    <cfRule type="cellIs" dxfId="1618" priority="1612" operator="equal">
      <formula>527</formula>
    </cfRule>
    <cfRule type="cellIs" dxfId="1617" priority="1613" operator="equal">
      <formula>5212</formula>
    </cfRule>
    <cfRule type="cellIs" dxfId="1616" priority="1614" operator="equal">
      <formula>526</formula>
    </cfRule>
    <cfRule type="cellIs" dxfId="1615" priority="1615" operator="equal">
      <formula>8210</formula>
    </cfRule>
    <cfRule type="cellIs" dxfId="1614" priority="1616" operator="equal">
      <formula>7210</formula>
    </cfRule>
    <cfRule type="cellIs" dxfId="1613" priority="1617" operator="equal">
      <formula>4910</formula>
    </cfRule>
    <cfRule type="cellIs" dxfId="1612" priority="1618" operator="equal">
      <formula>6210</formula>
    </cfRule>
    <cfRule type="cellIs" dxfId="1611" priority="1619" operator="equal">
      <formula>5410</formula>
    </cfRule>
    <cfRule type="cellIs" dxfId="1610" priority="1620" operator="equal">
      <formula>3210</formula>
    </cfRule>
    <cfRule type="cellIs" dxfId="1609" priority="1621" operator="equal">
      <formula>111</formula>
    </cfRule>
  </conditionalFormatting>
  <conditionalFormatting sqref="F1011:F1015">
    <cfRule type="cellIs" dxfId="1608" priority="1600" operator="between">
      <formula>121</formula>
      <formula>129</formula>
    </cfRule>
    <cfRule type="cellIs" dxfId="1607" priority="1601" operator="equal">
      <formula>527</formula>
    </cfRule>
    <cfRule type="cellIs" dxfId="1606" priority="1602" operator="equal">
      <formula>5212</formula>
    </cfRule>
    <cfRule type="cellIs" dxfId="1605" priority="1603" operator="equal">
      <formula>526</formula>
    </cfRule>
    <cfRule type="cellIs" dxfId="1604" priority="1604" operator="equal">
      <formula>8210</formula>
    </cfRule>
    <cfRule type="cellIs" dxfId="1603" priority="1605" operator="equal">
      <formula>7210</formula>
    </cfRule>
    <cfRule type="cellIs" dxfId="1602" priority="1606" operator="equal">
      <formula>4910</formula>
    </cfRule>
    <cfRule type="cellIs" dxfId="1601" priority="1607" operator="equal">
      <formula>6210</formula>
    </cfRule>
    <cfRule type="cellIs" dxfId="1600" priority="1608" operator="equal">
      <formula>5410</formula>
    </cfRule>
    <cfRule type="cellIs" dxfId="1599" priority="1609" operator="equal">
      <formula>3210</formula>
    </cfRule>
    <cfRule type="cellIs" dxfId="1598" priority="1610" operator="equal">
      <formula>111</formula>
    </cfRule>
  </conditionalFormatting>
  <conditionalFormatting sqref="F1020:F1024">
    <cfRule type="cellIs" dxfId="1597" priority="1589" operator="between">
      <formula>121</formula>
      <formula>129</formula>
    </cfRule>
    <cfRule type="cellIs" dxfId="1596" priority="1590" operator="equal">
      <formula>527</formula>
    </cfRule>
    <cfRule type="cellIs" dxfId="1595" priority="1591" operator="equal">
      <formula>5212</formula>
    </cfRule>
    <cfRule type="cellIs" dxfId="1594" priority="1592" operator="equal">
      <formula>526</formula>
    </cfRule>
    <cfRule type="cellIs" dxfId="1593" priority="1593" operator="equal">
      <formula>8210</formula>
    </cfRule>
    <cfRule type="cellIs" dxfId="1592" priority="1594" operator="equal">
      <formula>7210</formula>
    </cfRule>
    <cfRule type="cellIs" dxfId="1591" priority="1595" operator="equal">
      <formula>4910</formula>
    </cfRule>
    <cfRule type="cellIs" dxfId="1590" priority="1596" operator="equal">
      <formula>6210</formula>
    </cfRule>
    <cfRule type="cellIs" dxfId="1589" priority="1597" operator="equal">
      <formula>5410</formula>
    </cfRule>
    <cfRule type="cellIs" dxfId="1588" priority="1598" operator="equal">
      <formula>3210</formula>
    </cfRule>
    <cfRule type="cellIs" dxfId="1587" priority="1599" operator="equal">
      <formula>111</formula>
    </cfRule>
  </conditionalFormatting>
  <conditionalFormatting sqref="F1027:F1031">
    <cfRule type="cellIs" dxfId="1586" priority="1578" operator="between">
      <formula>121</formula>
      <formula>129</formula>
    </cfRule>
    <cfRule type="cellIs" dxfId="1585" priority="1579" operator="equal">
      <formula>527</formula>
    </cfRule>
    <cfRule type="cellIs" dxfId="1584" priority="1580" operator="equal">
      <formula>5212</formula>
    </cfRule>
    <cfRule type="cellIs" dxfId="1583" priority="1581" operator="equal">
      <formula>526</formula>
    </cfRule>
    <cfRule type="cellIs" dxfId="1582" priority="1582" operator="equal">
      <formula>8210</formula>
    </cfRule>
    <cfRule type="cellIs" dxfId="1581" priority="1583" operator="equal">
      <formula>7210</formula>
    </cfRule>
    <cfRule type="cellIs" dxfId="1580" priority="1584" operator="equal">
      <formula>4910</formula>
    </cfRule>
    <cfRule type="cellIs" dxfId="1579" priority="1585" operator="equal">
      <formula>6210</formula>
    </cfRule>
    <cfRule type="cellIs" dxfId="1578" priority="1586" operator="equal">
      <formula>5410</formula>
    </cfRule>
    <cfRule type="cellIs" dxfId="1577" priority="1587" operator="equal">
      <formula>3210</formula>
    </cfRule>
    <cfRule type="cellIs" dxfId="1576" priority="1588" operator="equal">
      <formula>111</formula>
    </cfRule>
  </conditionalFormatting>
  <conditionalFormatting sqref="F487">
    <cfRule type="cellIs" dxfId="1575" priority="1567" operator="between">
      <formula>121</formula>
      <formula>129</formula>
    </cfRule>
    <cfRule type="cellIs" dxfId="1574" priority="1568" operator="equal">
      <formula>527</formula>
    </cfRule>
    <cfRule type="cellIs" dxfId="1573" priority="1569" operator="equal">
      <formula>5212</formula>
    </cfRule>
    <cfRule type="cellIs" dxfId="1572" priority="1570" operator="equal">
      <formula>526</formula>
    </cfRule>
    <cfRule type="cellIs" dxfId="1571" priority="1571" operator="equal">
      <formula>8210</formula>
    </cfRule>
    <cfRule type="cellIs" dxfId="1570" priority="1572" operator="equal">
      <formula>7210</formula>
    </cfRule>
    <cfRule type="cellIs" dxfId="1569" priority="1573" operator="equal">
      <formula>4910</formula>
    </cfRule>
    <cfRule type="cellIs" dxfId="1568" priority="1574" operator="equal">
      <formula>6210</formula>
    </cfRule>
    <cfRule type="cellIs" dxfId="1567" priority="1575" operator="equal">
      <formula>5410</formula>
    </cfRule>
    <cfRule type="cellIs" dxfId="1566" priority="1576" operator="equal">
      <formula>3210</formula>
    </cfRule>
    <cfRule type="cellIs" dxfId="1565" priority="1577" operator="equal">
      <formula>111</formula>
    </cfRule>
  </conditionalFormatting>
  <conditionalFormatting sqref="F488:F492">
    <cfRule type="cellIs" dxfId="1564" priority="1556" operator="between">
      <formula>121</formula>
      <formula>129</formula>
    </cfRule>
    <cfRule type="cellIs" dxfId="1563" priority="1557" operator="equal">
      <formula>527</formula>
    </cfRule>
    <cfRule type="cellIs" dxfId="1562" priority="1558" operator="equal">
      <formula>5212</formula>
    </cfRule>
    <cfRule type="cellIs" dxfId="1561" priority="1559" operator="equal">
      <formula>526</formula>
    </cfRule>
    <cfRule type="cellIs" dxfId="1560" priority="1560" operator="equal">
      <formula>8210</formula>
    </cfRule>
    <cfRule type="cellIs" dxfId="1559" priority="1561" operator="equal">
      <formula>7210</formula>
    </cfRule>
    <cfRule type="cellIs" dxfId="1558" priority="1562" operator="equal">
      <formula>4910</formula>
    </cfRule>
    <cfRule type="cellIs" dxfId="1557" priority="1563" operator="equal">
      <formula>6210</formula>
    </cfRule>
    <cfRule type="cellIs" dxfId="1556" priority="1564" operator="equal">
      <formula>5410</formula>
    </cfRule>
    <cfRule type="cellIs" dxfId="1555" priority="1565" operator="equal">
      <formula>3210</formula>
    </cfRule>
    <cfRule type="cellIs" dxfId="1554" priority="1566" operator="equal">
      <formula>111</formula>
    </cfRule>
  </conditionalFormatting>
  <conditionalFormatting sqref="F439:F441">
    <cfRule type="cellIs" dxfId="1553" priority="1545" operator="between">
      <formula>121</formula>
      <formula>129</formula>
    </cfRule>
    <cfRule type="cellIs" dxfId="1552" priority="1546" operator="equal">
      <formula>527</formula>
    </cfRule>
    <cfRule type="cellIs" dxfId="1551" priority="1547" operator="equal">
      <formula>5212</formula>
    </cfRule>
    <cfRule type="cellIs" dxfId="1550" priority="1548" operator="equal">
      <formula>526</formula>
    </cfRule>
    <cfRule type="cellIs" dxfId="1549" priority="1549" operator="equal">
      <formula>8210</formula>
    </cfRule>
    <cfRule type="cellIs" dxfId="1548" priority="1550" operator="equal">
      <formula>7210</formula>
    </cfRule>
    <cfRule type="cellIs" dxfId="1547" priority="1551" operator="equal">
      <formula>4910</formula>
    </cfRule>
    <cfRule type="cellIs" dxfId="1546" priority="1552" operator="equal">
      <formula>6210</formula>
    </cfRule>
    <cfRule type="cellIs" dxfId="1545" priority="1553" operator="equal">
      <formula>5410</formula>
    </cfRule>
    <cfRule type="cellIs" dxfId="1544" priority="1554" operator="equal">
      <formula>3210</formula>
    </cfRule>
    <cfRule type="cellIs" dxfId="1543" priority="1555" operator="equal">
      <formula>111</formula>
    </cfRule>
  </conditionalFormatting>
  <conditionalFormatting sqref="F442:F446">
    <cfRule type="cellIs" dxfId="1542" priority="1534" operator="between">
      <formula>121</formula>
      <formula>129</formula>
    </cfRule>
    <cfRule type="cellIs" dxfId="1541" priority="1535" operator="equal">
      <formula>527</formula>
    </cfRule>
    <cfRule type="cellIs" dxfId="1540" priority="1536" operator="equal">
      <formula>5212</formula>
    </cfRule>
    <cfRule type="cellIs" dxfId="1539" priority="1537" operator="equal">
      <formula>526</formula>
    </cfRule>
    <cfRule type="cellIs" dxfId="1538" priority="1538" operator="equal">
      <formula>8210</formula>
    </cfRule>
    <cfRule type="cellIs" dxfId="1537" priority="1539" operator="equal">
      <formula>7210</formula>
    </cfRule>
    <cfRule type="cellIs" dxfId="1536" priority="1540" operator="equal">
      <formula>4910</formula>
    </cfRule>
    <cfRule type="cellIs" dxfId="1535" priority="1541" operator="equal">
      <formula>6210</formula>
    </cfRule>
    <cfRule type="cellIs" dxfId="1534" priority="1542" operator="equal">
      <formula>5410</formula>
    </cfRule>
    <cfRule type="cellIs" dxfId="1533" priority="1543" operator="equal">
      <formula>3210</formula>
    </cfRule>
    <cfRule type="cellIs" dxfId="1532" priority="1544" operator="equal">
      <formula>111</formula>
    </cfRule>
  </conditionalFormatting>
  <conditionalFormatting sqref="F401">
    <cfRule type="cellIs" dxfId="1531" priority="1523" operator="between">
      <formula>121</formula>
      <formula>129</formula>
    </cfRule>
    <cfRule type="cellIs" dxfId="1530" priority="1524" operator="equal">
      <formula>527</formula>
    </cfRule>
    <cfRule type="cellIs" dxfId="1529" priority="1525" operator="equal">
      <formula>5212</formula>
    </cfRule>
    <cfRule type="cellIs" dxfId="1528" priority="1526" operator="equal">
      <formula>526</formula>
    </cfRule>
    <cfRule type="cellIs" dxfId="1527" priority="1527" operator="equal">
      <formula>8210</formula>
    </cfRule>
    <cfRule type="cellIs" dxfId="1526" priority="1528" operator="equal">
      <formula>7210</formula>
    </cfRule>
    <cfRule type="cellIs" dxfId="1525" priority="1529" operator="equal">
      <formula>4910</formula>
    </cfRule>
    <cfRule type="cellIs" dxfId="1524" priority="1530" operator="equal">
      <formula>6210</formula>
    </cfRule>
    <cfRule type="cellIs" dxfId="1523" priority="1531" operator="equal">
      <formula>5410</formula>
    </cfRule>
    <cfRule type="cellIs" dxfId="1522" priority="1532" operator="equal">
      <formula>3210</formula>
    </cfRule>
    <cfRule type="cellIs" dxfId="1521" priority="1533" operator="equal">
      <formula>111</formula>
    </cfRule>
  </conditionalFormatting>
  <conditionalFormatting sqref="F402:F406">
    <cfRule type="cellIs" dxfId="1520" priority="1512" operator="between">
      <formula>121</formula>
      <formula>129</formula>
    </cfRule>
    <cfRule type="cellIs" dxfId="1519" priority="1513" operator="equal">
      <formula>527</formula>
    </cfRule>
    <cfRule type="cellIs" dxfId="1518" priority="1514" operator="equal">
      <formula>5212</formula>
    </cfRule>
    <cfRule type="cellIs" dxfId="1517" priority="1515" operator="equal">
      <formula>526</formula>
    </cfRule>
    <cfRule type="cellIs" dxfId="1516" priority="1516" operator="equal">
      <formula>8210</formula>
    </cfRule>
    <cfRule type="cellIs" dxfId="1515" priority="1517" operator="equal">
      <formula>7210</formula>
    </cfRule>
    <cfRule type="cellIs" dxfId="1514" priority="1518" operator="equal">
      <formula>4910</formula>
    </cfRule>
    <cfRule type="cellIs" dxfId="1513" priority="1519" operator="equal">
      <formula>6210</formula>
    </cfRule>
    <cfRule type="cellIs" dxfId="1512" priority="1520" operator="equal">
      <formula>5410</formula>
    </cfRule>
    <cfRule type="cellIs" dxfId="1511" priority="1521" operator="equal">
      <formula>3210</formula>
    </cfRule>
    <cfRule type="cellIs" dxfId="1510" priority="1522" operator="equal">
      <formula>111</formula>
    </cfRule>
  </conditionalFormatting>
  <conditionalFormatting sqref="F447:F448">
    <cfRule type="cellIs" dxfId="1509" priority="1501" operator="between">
      <formula>121</formula>
      <formula>129</formula>
    </cfRule>
    <cfRule type="cellIs" dxfId="1508" priority="1502" operator="equal">
      <formula>527</formula>
    </cfRule>
    <cfRule type="cellIs" dxfId="1507" priority="1503" operator="equal">
      <formula>5212</formula>
    </cfRule>
    <cfRule type="cellIs" dxfId="1506" priority="1504" operator="equal">
      <formula>526</formula>
    </cfRule>
    <cfRule type="cellIs" dxfId="1505" priority="1505" operator="equal">
      <formula>8210</formula>
    </cfRule>
    <cfRule type="cellIs" dxfId="1504" priority="1506" operator="equal">
      <formula>7210</formula>
    </cfRule>
    <cfRule type="cellIs" dxfId="1503" priority="1507" operator="equal">
      <formula>4910</formula>
    </cfRule>
    <cfRule type="cellIs" dxfId="1502" priority="1508" operator="equal">
      <formula>6210</formula>
    </cfRule>
    <cfRule type="cellIs" dxfId="1501" priority="1509" operator="equal">
      <formula>5410</formula>
    </cfRule>
    <cfRule type="cellIs" dxfId="1500" priority="1510" operator="equal">
      <formula>3210</formula>
    </cfRule>
    <cfRule type="cellIs" dxfId="1499" priority="1511" operator="equal">
      <formula>111</formula>
    </cfRule>
  </conditionalFormatting>
  <conditionalFormatting sqref="F449:F453">
    <cfRule type="cellIs" dxfId="1498" priority="1490" operator="between">
      <formula>121</formula>
      <formula>129</formula>
    </cfRule>
    <cfRule type="cellIs" dxfId="1497" priority="1491" operator="equal">
      <formula>527</formula>
    </cfRule>
    <cfRule type="cellIs" dxfId="1496" priority="1492" operator="equal">
      <formula>5212</formula>
    </cfRule>
    <cfRule type="cellIs" dxfId="1495" priority="1493" operator="equal">
      <formula>526</formula>
    </cfRule>
    <cfRule type="cellIs" dxfId="1494" priority="1494" operator="equal">
      <formula>8210</formula>
    </cfRule>
    <cfRule type="cellIs" dxfId="1493" priority="1495" operator="equal">
      <formula>7210</formula>
    </cfRule>
    <cfRule type="cellIs" dxfId="1492" priority="1496" operator="equal">
      <formula>4910</formula>
    </cfRule>
    <cfRule type="cellIs" dxfId="1491" priority="1497" operator="equal">
      <formula>6210</formula>
    </cfRule>
    <cfRule type="cellIs" dxfId="1490" priority="1498" operator="equal">
      <formula>5410</formula>
    </cfRule>
    <cfRule type="cellIs" dxfId="1489" priority="1499" operator="equal">
      <formula>3210</formula>
    </cfRule>
    <cfRule type="cellIs" dxfId="1488" priority="1500" operator="equal">
      <formula>111</formula>
    </cfRule>
  </conditionalFormatting>
  <conditionalFormatting sqref="F562:F563">
    <cfRule type="cellIs" dxfId="1487" priority="1479" operator="between">
      <formula>121</formula>
      <formula>129</formula>
    </cfRule>
    <cfRule type="cellIs" dxfId="1486" priority="1480" operator="equal">
      <formula>527</formula>
    </cfRule>
    <cfRule type="cellIs" dxfId="1485" priority="1481" operator="equal">
      <formula>5212</formula>
    </cfRule>
    <cfRule type="cellIs" dxfId="1484" priority="1482" operator="equal">
      <formula>526</formula>
    </cfRule>
    <cfRule type="cellIs" dxfId="1483" priority="1483" operator="equal">
      <formula>8210</formula>
    </cfRule>
    <cfRule type="cellIs" dxfId="1482" priority="1484" operator="equal">
      <formula>7210</formula>
    </cfRule>
    <cfRule type="cellIs" dxfId="1481" priority="1485" operator="equal">
      <formula>4910</formula>
    </cfRule>
    <cfRule type="cellIs" dxfId="1480" priority="1486" operator="equal">
      <formula>6210</formula>
    </cfRule>
    <cfRule type="cellIs" dxfId="1479" priority="1487" operator="equal">
      <formula>5410</formula>
    </cfRule>
    <cfRule type="cellIs" dxfId="1478" priority="1488" operator="equal">
      <formula>3210</formula>
    </cfRule>
    <cfRule type="cellIs" dxfId="1477" priority="1489" operator="equal">
      <formula>111</formula>
    </cfRule>
  </conditionalFormatting>
  <conditionalFormatting sqref="F564:F568">
    <cfRule type="cellIs" dxfId="1476" priority="1468" operator="between">
      <formula>121</formula>
      <formula>129</formula>
    </cfRule>
    <cfRule type="cellIs" dxfId="1475" priority="1469" operator="equal">
      <formula>527</formula>
    </cfRule>
    <cfRule type="cellIs" dxfId="1474" priority="1470" operator="equal">
      <formula>5212</formula>
    </cfRule>
    <cfRule type="cellIs" dxfId="1473" priority="1471" operator="equal">
      <formula>526</formula>
    </cfRule>
    <cfRule type="cellIs" dxfId="1472" priority="1472" operator="equal">
      <formula>8210</formula>
    </cfRule>
    <cfRule type="cellIs" dxfId="1471" priority="1473" operator="equal">
      <formula>7210</formula>
    </cfRule>
    <cfRule type="cellIs" dxfId="1470" priority="1474" operator="equal">
      <formula>4910</formula>
    </cfRule>
    <cfRule type="cellIs" dxfId="1469" priority="1475" operator="equal">
      <formula>6210</formula>
    </cfRule>
    <cfRule type="cellIs" dxfId="1468" priority="1476" operator="equal">
      <formula>5410</formula>
    </cfRule>
    <cfRule type="cellIs" dxfId="1467" priority="1477" operator="equal">
      <formula>3210</formula>
    </cfRule>
    <cfRule type="cellIs" dxfId="1466" priority="1478" operator="equal">
      <formula>111</formula>
    </cfRule>
  </conditionalFormatting>
  <conditionalFormatting sqref="I1124:I1131 I1133 I1135 I1137:I1138 I1142 I1145">
    <cfRule type="containsBlanks" dxfId="1465" priority="1467">
      <formula>LEN(TRIM(I1124))=0</formula>
    </cfRule>
  </conditionalFormatting>
  <conditionalFormatting sqref="I1124:I1131 I1133 I1135 I1137:I1138 I1142 I1145">
    <cfRule type="cellIs" dxfId="1464" priority="1466" operator="equal">
      <formula>"x"</formula>
    </cfRule>
  </conditionalFormatting>
  <conditionalFormatting sqref="I1124:I1131 I1133 I1135 I1137:I1138 I1142 I1145">
    <cfRule type="cellIs" dxfId="1463" priority="1465" operator="equal">
      <formula>9999</formula>
    </cfRule>
  </conditionalFormatting>
  <conditionalFormatting sqref="I1124:I1131 I1133 I1135 I1137:I1138 I1142 I1145">
    <cfRule type="cellIs" dxfId="1462" priority="1464" operator="greaterThan">
      <formula>2102</formula>
    </cfRule>
  </conditionalFormatting>
  <conditionalFormatting sqref="G1125:G1147">
    <cfRule type="cellIs" dxfId="1461" priority="1463" operator="between">
      <formula>3100</formula>
      <formula>5999</formula>
    </cfRule>
  </conditionalFormatting>
  <conditionalFormatting sqref="F1125:F1131 F1137:F1139 F1142:F1143 F1145:F1146">
    <cfRule type="cellIs" dxfId="1460" priority="1454" operator="equal">
      <formula>12</formula>
    </cfRule>
    <cfRule type="cellIs" dxfId="1459" priority="1455" operator="equal">
      <formula>52</formula>
    </cfRule>
    <cfRule type="cellIs" dxfId="1458" priority="1456" operator="equal">
      <formula>82</formula>
    </cfRule>
    <cfRule type="cellIs" dxfId="1457" priority="1457" operator="equal">
      <formula>72</formula>
    </cfRule>
    <cfRule type="cellIs" dxfId="1456" priority="1458" operator="equal">
      <formula>49</formula>
    </cfRule>
    <cfRule type="cellIs" dxfId="1455" priority="1459" operator="equal">
      <formula>62</formula>
    </cfRule>
    <cfRule type="cellIs" dxfId="1454" priority="1460" operator="equal">
      <formula>54</formula>
    </cfRule>
    <cfRule type="cellIs" dxfId="1453" priority="1461" operator="equal">
      <formula>32</formula>
    </cfRule>
    <cfRule type="cellIs" dxfId="1452" priority="1462" operator="equal">
      <formula>11</formula>
    </cfRule>
  </conditionalFormatting>
  <conditionalFormatting sqref="H17:H400 H1067:H1123 H407:H446 H454:H561 H569:H1063 H1182:H1275 H1148:H1179">
    <cfRule type="containsBlanks" dxfId="1451" priority="1453">
      <formula>LEN(TRIM(H17))=0</formula>
    </cfRule>
  </conditionalFormatting>
  <conditionalFormatting sqref="H1047 H1059:H1061 H1084:H1085 H1254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78 H73:H75 H66:H70 H64 H54:H62 H48:H52 H44:H46 H36:H37 H25:H29 H23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97 H89:H95 H85:H87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18:H119 H107:H111 H105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36:H144 H130:H134 H126:H128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60 H155:H157 H148:H152 H146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79 H173:H177 H169:H171 H167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191:H194 H186:H189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207:H212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364:H369 H309:H362 H272:H307 H247:H270 H233:H244 H226:H231 H213:H224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15:H438 H371:H400 H407:H412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456:H467 H441:H446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550:H561 H543:H548 H500:H541 H487:H498 H479:H484 H470:H475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43:H748 H688:H741 H651:H686 H626:H649 H612:H623 H605:H610 H580:H603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750:H791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835:H846 H827:H832 H801:H824 H794:H79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26:H1031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39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51:H1052 H1049 H1044:H1045 H1041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063">
    <cfRule type="cellIs" dxfId="1290" priority="1292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64 H1161:H1162 H1158 H1156 H1154">
    <cfRule type="cellIs" dxfId="1282" priority="1276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22:H1123 H1119:H1120 H1115:H1117 H1112 H1110 H1108 H1099 H1092 H1080:H1082 H1076:H1078 H1074">
    <cfRule type="cellIs" dxfId="1274" priority="1284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84 H1178:H1179 H1175 H1173 H117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191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05 H1198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2" priority="1244" operator="equal">
      <formula>0</formula>
    </cfRule>
  </conditionalFormatting>
  <conditionalFormatting sqref="H1064:H1065">
    <cfRule type="containsBlanks" dxfId="1241" priority="1243">
      <formula>LEN(TRIM(H1064))=0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35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3">
    <cfRule type="cellIs" dxfId="1233" priority="1239" operator="equal">
      <formula>0</formula>
    </cfRule>
  </conditionalFormatting>
  <conditionalFormatting sqref="H1066">
    <cfRule type="containsBlanks" dxfId="1232" priority="1234">
      <formula>LEN(TRIM(H1066))=0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066 H1063">
    <cfRule type="cellIs" dxfId="1224" priority="1226" operator="equal">
      <formula>0</formula>
    </cfRule>
  </conditionalFormatting>
  <conditionalFormatting sqref="H17:H400 H407:H446 H454:H561 H569:H1123 H1182:H1275 H1148:H1179">
    <cfRule type="cellIs" dxfId="1223" priority="1225" operator="equal">
      <formula>"x"</formula>
    </cfRule>
  </conditionalFormatting>
  <conditionalFormatting sqref="H401:H406">
    <cfRule type="containsBlanks" dxfId="1222" priority="1224">
      <formula>LEN(TRIM(H401))=0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0</formula>
    </cfRule>
  </conditionalFormatting>
  <conditionalFormatting sqref="H401:H406">
    <cfRule type="cellIs" dxfId="1213" priority="1215" operator="equal">
      <formula>"x"</formula>
    </cfRule>
  </conditionalFormatting>
  <conditionalFormatting sqref="H447:H453">
    <cfRule type="containsBlanks" dxfId="1212" priority="1214">
      <formula>LEN(TRIM(H447))=0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8:H453">
    <cfRule type="cellIs" dxfId="1204" priority="1206" operator="equal">
      <formula>0</formula>
    </cfRule>
  </conditionalFormatting>
  <conditionalFormatting sqref="H447:H453">
    <cfRule type="cellIs" dxfId="1203" priority="1205" operator="equal">
      <formula>"x"</formula>
    </cfRule>
  </conditionalFormatting>
  <conditionalFormatting sqref="H1180:H1181">
    <cfRule type="containsBlanks" dxfId="1202" priority="1204">
      <formula>LEN(TRIM(H1180))=0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1">
    <cfRule type="cellIs" dxfId="1194" priority="1196" operator="equal">
      <formula>0</formula>
    </cfRule>
  </conditionalFormatting>
  <conditionalFormatting sqref="H1180:H1181">
    <cfRule type="cellIs" dxfId="1193" priority="1195" operator="equal">
      <formula>"x"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265 H1263 H1261">
    <cfRule type="cellIs" dxfId="1185" priority="1187" operator="equal">
      <formula>0</formula>
    </cfRule>
  </conditionalFormatting>
  <conditionalFormatting sqref="H17:H561 H569:H1123 H1148:H1275">
    <cfRule type="cellIs" dxfId="1184" priority="1186" operator="equal">
      <formula>9999</formula>
    </cfRule>
  </conditionalFormatting>
  <conditionalFormatting sqref="H562:H568">
    <cfRule type="containsBlanks" dxfId="1183" priority="1185">
      <formula>LEN(TRIM(H562))=0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3:H568">
    <cfRule type="cellIs" dxfId="1175" priority="1177" operator="equal">
      <formula>0</formula>
    </cfRule>
  </conditionalFormatting>
  <conditionalFormatting sqref="H562:H568">
    <cfRule type="cellIs" dxfId="1174" priority="1176" operator="equal">
      <formula>"x"</formula>
    </cfRule>
  </conditionalFormatting>
  <conditionalFormatting sqref="H562:H568">
    <cfRule type="cellIs" dxfId="1173" priority="1175" operator="equal">
      <formula>9999</formula>
    </cfRule>
  </conditionalFormatting>
  <conditionalFormatting sqref="H17:H1123 H1148:H1275">
    <cfRule type="cellIs" dxfId="1172" priority="1174" operator="greaterThan">
      <formula>2102</formula>
    </cfRule>
  </conditionalFormatting>
  <conditionalFormatting sqref="H1124:H1147">
    <cfRule type="containsBlanks" dxfId="1171" priority="1173">
      <formula>LEN(TRIM(H1124))=0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46:H1147 H1143:H1144 H1139:H1141 H1136 H1134 H1132">
    <cfRule type="cellIs" dxfId="1163" priority="1165" operator="equal">
      <formula>0</formula>
    </cfRule>
  </conditionalFormatting>
  <conditionalFormatting sqref="H1124:H1147">
    <cfRule type="cellIs" dxfId="1162" priority="1164" operator="equal">
      <formula>"x"</formula>
    </cfRule>
  </conditionalFormatting>
  <conditionalFormatting sqref="H1124:H1147">
    <cfRule type="cellIs" dxfId="1161" priority="1163" operator="equal">
      <formula>9999</formula>
    </cfRule>
  </conditionalFormatting>
  <conditionalFormatting sqref="H1124:H1147">
    <cfRule type="cellIs" dxfId="1160" priority="1162" operator="greaterThan">
      <formula>2102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97 I89:I95 I85:I87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07:I111 I105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18:I119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0:I134 I126:I128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36:I144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48:I152 I146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60 I155:I15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73:I177 I169:I171 I167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191:I194 I186:I189 I179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26:I231 I207:I22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33:I244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47:I270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272:I307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64:I369 I309:I36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371:I412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15:I438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 I441:I446">
    <cfRule type="cellIs" dxfId="944" priority="946" operator="equal">
      <formula>0</formula>
    </cfRule>
  </conditionalFormatting>
  <conditionalFormatting sqref="I448:I453">
    <cfRule type="containsBlanks" dxfId="943" priority="945">
      <formula>LEN(TRIM(I448))=0</formula>
    </cfRule>
  </conditionalFormatting>
  <conditionalFormatting sqref="I448:I453">
    <cfRule type="cellIs" dxfId="942" priority="944" operator="equal">
      <formula>"x"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56:I467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0:I475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79:I484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487:I498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00:I541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43:I548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 I550:I561">
    <cfRule type="cellIs" dxfId="830" priority="832" operator="equal">
      <formula>0</formula>
    </cfRule>
  </conditionalFormatting>
  <conditionalFormatting sqref="I563:I568">
    <cfRule type="containsBlanks" dxfId="829" priority="831">
      <formula>LEN(TRIM(I563))=0</formula>
    </cfRule>
  </conditionalFormatting>
  <conditionalFormatting sqref="I563:I568">
    <cfRule type="cellIs" dxfId="828" priority="830" operator="equal">
      <formula>"x"</formula>
    </cfRule>
  </conditionalFormatting>
  <conditionalFormatting sqref="I563:I568">
    <cfRule type="cellIs" dxfId="827" priority="829" operator="equal">
      <formula>9999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12:I623 I605:I610 I580:I603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26:I649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651:I686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43:I748 I688:I74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750:I791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27:I832 I801:I824 I794:I799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35:I846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48:I859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61:I878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81:I892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895:I906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0:I915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18:I929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31:I971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2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74:I979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988:I993 I981:I986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03:I1008 I995:I1000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10:I1015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26:I1031 I1019:I1024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47 I1044:I1045 I1041 I103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51:I1052 I1049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 I1063 I1059:I1061">
    <cfRule type="cellIs" dxfId="459" priority="461" operator="equal">
      <formula>0</formula>
    </cfRule>
  </conditionalFormatting>
  <conditionalFormatting sqref="I1066">
    <cfRule type="containsBlanks" dxfId="458" priority="460">
      <formula>LEN(TRIM(I1066))=0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84:I1085 I1080:I1082 I1076:I1078 I1074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099 I1092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22:I1123 I1119:I1120 I1115:I1117 I1112 I1110 I1108">
    <cfRule type="cellIs" dxfId="410" priority="412" operator="equal">
      <formula>0</formula>
    </cfRule>
  </conditionalFormatting>
  <conditionalFormatting sqref="I1139:I1141 I1136 I1134 I1132">
    <cfRule type="containsBlanks" dxfId="409" priority="411">
      <formula>LEN(TRIM(I1132))=0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0</formula>
    </cfRule>
  </conditionalFormatting>
  <conditionalFormatting sqref="I1139:I1141 I1136 I1134 I1132">
    <cfRule type="cellIs" dxfId="400" priority="402" operator="equal">
      <formula>"x"</formula>
    </cfRule>
  </conditionalFormatting>
  <conditionalFormatting sqref="I1139:I1141 I1136 I1134 I1132">
    <cfRule type="cellIs" dxfId="399" priority="401" operator="equal">
      <formula>9999</formula>
    </cfRule>
  </conditionalFormatting>
  <conditionalFormatting sqref="I1139:I1141 I1136 I1134 I1132">
    <cfRule type="cellIs" dxfId="398" priority="400" operator="greaterThan">
      <formula>2102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39:I1141 I1136 I1134 I1132">
    <cfRule type="cellIs" dxfId="390" priority="392" operator="equal">
      <formula>0</formula>
    </cfRule>
  </conditionalFormatting>
  <conditionalFormatting sqref="I1146:I1147 I1143:I1144">
    <cfRule type="containsBlanks" dxfId="389" priority="391">
      <formula>LEN(TRIM(I1143))=0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0</formula>
    </cfRule>
  </conditionalFormatting>
  <conditionalFormatting sqref="I1146:I1147 I1143:I1144">
    <cfRule type="cellIs" dxfId="380" priority="382" operator="equal">
      <formula>"x"</formula>
    </cfRule>
  </conditionalFormatting>
  <conditionalFormatting sqref="I1146:I1147 I1143:I1144">
    <cfRule type="cellIs" dxfId="379" priority="381" operator="equal">
      <formula>9999</formula>
    </cfRule>
  </conditionalFormatting>
  <conditionalFormatting sqref="I1146:I1147 I1143:I1144">
    <cfRule type="cellIs" dxfId="378" priority="380" operator="greaterThan">
      <formula>2102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46:I1147 I1143:I114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64 I1161:I1162 I1158 I1156 I1154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 I1178:I1179 I1175 I1173 I1171">
    <cfRule type="cellIs" dxfId="338" priority="340" operator="equal">
      <formula>0</formula>
    </cfRule>
  </conditionalFormatting>
  <conditionalFormatting sqref="I1181">
    <cfRule type="containsBlanks" dxfId="337" priority="339">
      <formula>LEN(TRIM(I1181))=0</formula>
    </cfRule>
  </conditionalFormatting>
  <conditionalFormatting sqref="I1181">
    <cfRule type="cellIs" dxfId="336" priority="338" operator="equal">
      <formula>"x"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184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09 I1207 I1205 I1198 I1191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15 I1212:I1213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27:I1228 I1224 I122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34:I1235 I1230:I123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49 I1246 I1244 I124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54 I1251:I1252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65 I1263 I1261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I1274 I1272">
    <cfRule type="cellIs" dxfId="192" priority="194" operator="equal">
      <formula>0</formula>
    </cfRule>
  </conditionalFormatting>
  <conditionalFormatting sqref="M6:M16">
    <cfRule type="cellIs" dxfId="191" priority="193" operator="equal">
      <formula>0</formula>
    </cfRule>
  </conditionalFormatting>
  <conditionalFormatting sqref="M4">
    <cfRule type="cellIs" dxfId="190" priority="192" operator="equal">
      <formula>0</formula>
    </cfRule>
  </conditionalFormatting>
  <conditionalFormatting sqref="M232">
    <cfRule type="cellIs" dxfId="189" priority="191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68">
    <cfRule type="cellIs" dxfId="188" priority="190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7" priority="189" operator="equal">
      <formula>0</formula>
    </cfRule>
  </conditionalFormatting>
  <conditionalFormatting sqref="M35 M41 M1269">
    <cfRule type="cellIs" dxfId="186" priority="188" operator="equal">
      <formula>0</formula>
    </cfRule>
  </conditionalFormatting>
  <conditionalFormatting sqref="M20 M30 M24 M18 M22">
    <cfRule type="cellIs" dxfId="185" priority="187" operator="equal">
      <formula>0</formula>
    </cfRule>
  </conditionalFormatting>
  <conditionalFormatting sqref="M17">
    <cfRule type="cellIs" dxfId="184" priority="186" operator="equal">
      <formula>0</formula>
    </cfRule>
  </conditionalFormatting>
  <conditionalFormatting sqref="M117">
    <cfRule type="cellIs" dxfId="183" priority="185" operator="equal">
      <formula>0</formula>
    </cfRule>
  </conditionalFormatting>
  <conditionalFormatting sqref="M190">
    <cfRule type="cellIs" dxfId="182" priority="184" operator="equal">
      <formula>0</formula>
    </cfRule>
  </conditionalFormatting>
  <conditionalFormatting sqref="M99">
    <cfRule type="cellIs" dxfId="181" priority="183" operator="equal">
      <formula>0</formula>
    </cfRule>
  </conditionalFormatting>
  <conditionalFormatting sqref="M1255 M1237">
    <cfRule type="cellIs" dxfId="180" priority="182" operator="equal">
      <formula>0</formula>
    </cfRule>
  </conditionalFormatting>
  <conditionalFormatting sqref="M1240:M1241">
    <cfRule type="cellIs" dxfId="179" priority="181" operator="equal">
      <formula>0</formula>
    </cfRule>
  </conditionalFormatting>
  <conditionalFormatting sqref="M1243">
    <cfRule type="cellIs" dxfId="178" priority="180" operator="equal">
      <formula>0</formula>
    </cfRule>
  </conditionalFormatting>
  <conditionalFormatting sqref="M1245">
    <cfRule type="cellIs" dxfId="177" priority="179" operator="equal">
      <formula>0</formula>
    </cfRule>
  </conditionalFormatting>
  <conditionalFormatting sqref="M1239">
    <cfRule type="cellIs" dxfId="176" priority="178" operator="equal">
      <formula>0</formula>
    </cfRule>
  </conditionalFormatting>
  <conditionalFormatting sqref="M23">
    <cfRule type="cellIs" dxfId="175" priority="177" operator="equal">
      <formula>0</formula>
    </cfRule>
  </conditionalFormatting>
  <conditionalFormatting sqref="M1124">
    <cfRule type="cellIs" dxfId="174" priority="176" operator="equal">
      <formula>0</formula>
    </cfRule>
  </conditionalFormatting>
  <conditionalFormatting sqref="M19">
    <cfRule type="cellIs" dxfId="173" priority="175" operator="equal">
      <formula>0</formula>
    </cfRule>
  </conditionalFormatting>
  <conditionalFormatting sqref="M32">
    <cfRule type="cellIs" dxfId="172" priority="174" operator="equal">
      <formula>0</formula>
    </cfRule>
  </conditionalFormatting>
  <conditionalFormatting sqref="M40">
    <cfRule type="cellIs" dxfId="171" priority="173" operator="equal">
      <formula>0</formula>
    </cfRule>
  </conditionalFormatting>
  <conditionalFormatting sqref="M81">
    <cfRule type="cellIs" dxfId="170" priority="172" operator="equal">
      <formula>0</formula>
    </cfRule>
  </conditionalFormatting>
  <conditionalFormatting sqref="M101">
    <cfRule type="cellIs" dxfId="169" priority="171" operator="equal">
      <formula>0</formula>
    </cfRule>
  </conditionalFormatting>
  <conditionalFormatting sqref="M114">
    <cfRule type="cellIs" dxfId="168" priority="170" operator="equal">
      <formula>0</formula>
    </cfRule>
  </conditionalFormatting>
  <conditionalFormatting sqref="M122">
    <cfRule type="cellIs" dxfId="167" priority="169" operator="equal">
      <formula>0</formula>
    </cfRule>
  </conditionalFormatting>
  <conditionalFormatting sqref="M163">
    <cfRule type="cellIs" dxfId="166" priority="168" operator="equal">
      <formula>0</formula>
    </cfRule>
  </conditionalFormatting>
  <conditionalFormatting sqref="M182">
    <cfRule type="cellIs" dxfId="165" priority="167" operator="equal">
      <formula>0</formula>
    </cfRule>
  </conditionalFormatting>
  <conditionalFormatting sqref="M572:M576">
    <cfRule type="cellIs" dxfId="164" priority="166" operator="equal">
      <formula>0</formula>
    </cfRule>
  </conditionalFormatting>
  <conditionalFormatting sqref="M1035">
    <cfRule type="cellIs" dxfId="163" priority="165" operator="equal">
      <formula>0</formula>
    </cfRule>
  </conditionalFormatting>
  <conditionalFormatting sqref="M1055">
    <cfRule type="cellIs" dxfId="162" priority="164" operator="equal">
      <formula>0</formula>
    </cfRule>
  </conditionalFormatting>
  <conditionalFormatting sqref="M1069">
    <cfRule type="cellIs" dxfId="161" priority="163" operator="equal">
      <formula>0</formula>
    </cfRule>
  </conditionalFormatting>
  <conditionalFormatting sqref="M1088">
    <cfRule type="cellIs" dxfId="160" priority="162" operator="equal">
      <formula>0</formula>
    </cfRule>
  </conditionalFormatting>
  <conditionalFormatting sqref="M1095">
    <cfRule type="cellIs" dxfId="159" priority="161" operator="equal">
      <formula>0</formula>
    </cfRule>
  </conditionalFormatting>
  <conditionalFormatting sqref="M1150">
    <cfRule type="cellIs" dxfId="158" priority="160" operator="equal">
      <formula>0</formula>
    </cfRule>
  </conditionalFormatting>
  <conditionalFormatting sqref="M1187">
    <cfRule type="cellIs" dxfId="157" priority="159" operator="equal">
      <formula>0</formula>
    </cfRule>
  </conditionalFormatting>
  <conditionalFormatting sqref="M1201">
    <cfRule type="cellIs" dxfId="156" priority="158" operator="equal">
      <formula>0</formula>
    </cfRule>
  </conditionalFormatting>
  <conditionalFormatting sqref="M1218">
    <cfRule type="cellIs" dxfId="155" priority="157" operator="equal">
      <formula>0</formula>
    </cfRule>
  </conditionalFormatting>
  <conditionalFormatting sqref="M1238">
    <cfRule type="cellIs" dxfId="154" priority="156" operator="equal">
      <formula>0</formula>
    </cfRule>
  </conditionalFormatting>
  <conditionalFormatting sqref="M1268">
    <cfRule type="cellIs" dxfId="153" priority="155" operator="equal">
      <formula>0</formula>
    </cfRule>
  </conditionalFormatting>
  <conditionalFormatting sqref="M486">
    <cfRule type="cellIs" dxfId="152" priority="154" operator="equal">
      <formula>0</formula>
    </cfRule>
  </conditionalFormatting>
  <conditionalFormatting sqref="M198:M203">
    <cfRule type="cellIs" dxfId="151" priority="153" operator="equal">
      <formula>0</formula>
    </cfRule>
  </conditionalFormatting>
  <conditionalFormatting sqref="M569">
    <cfRule type="cellIs" dxfId="150" priority="152" operator="equal">
      <formula>0</formula>
    </cfRule>
  </conditionalFormatting>
  <conditionalFormatting sqref="M542 M476:M478 M468:M469 M454:M455 M413:M414 M370 M363 M308 M271 M245:M246 M225 M206">
    <cfRule type="cellIs" dxfId="149" priority="151" operator="equal">
      <formula>0</formula>
    </cfRule>
  </conditionalFormatting>
  <conditionalFormatting sqref="M499">
    <cfRule type="cellIs" dxfId="148" priority="150" operator="equal">
      <formula>0</formula>
    </cfRule>
  </conditionalFormatting>
  <conditionalFormatting sqref="M549">
    <cfRule type="cellIs" dxfId="147" priority="149" operator="equal">
      <formula>0</formula>
    </cfRule>
  </conditionalFormatting>
  <conditionalFormatting sqref="M205">
    <cfRule type="cellIs" dxfId="146" priority="148" operator="equal">
      <formula>0</formula>
    </cfRule>
  </conditionalFormatting>
  <conditionalFormatting sqref="M197">
    <cfRule type="cellIs" dxfId="145" priority="147" operator="equal">
      <formula>0</formula>
    </cfRule>
  </conditionalFormatting>
  <conditionalFormatting sqref="M578:M579">
    <cfRule type="cellIs" dxfId="144" priority="146" operator="equal">
      <formula>0</formula>
    </cfRule>
  </conditionalFormatting>
  <conditionalFormatting sqref="M1016">
    <cfRule type="cellIs" dxfId="143" priority="145" operator="equal">
      <formula>0</formula>
    </cfRule>
  </conditionalFormatting>
  <conditionalFormatting sqref="M577">
    <cfRule type="cellIs" dxfId="142" priority="144" operator="equal">
      <formula>0</formula>
    </cfRule>
  </conditionalFormatting>
  <conditionalFormatting sqref="M611 M624:M625 M650 M987 M994 M604">
    <cfRule type="cellIs" dxfId="141" priority="143" operator="equal">
      <formula>0</formula>
    </cfRule>
  </conditionalFormatting>
  <conditionalFormatting sqref="M687 M742">
    <cfRule type="cellIs" dxfId="140" priority="142" operator="equal">
      <formula>0</formula>
    </cfRule>
  </conditionalFormatting>
  <conditionalFormatting sqref="M893 M879 M907:M908 M749 M792:M793 M1009 M834 M930 M980 M1025">
    <cfRule type="cellIs" dxfId="139" priority="141" operator="equal">
      <formula>0</formula>
    </cfRule>
  </conditionalFormatting>
  <conditionalFormatting sqref="M916:M917 M1017 M800 M880 M909">
    <cfRule type="cellIs" dxfId="138" priority="140" operator="equal">
      <formula>0</formula>
    </cfRule>
  </conditionalFormatting>
  <conditionalFormatting sqref="M825">
    <cfRule type="cellIs" dxfId="137" priority="139" operator="equal">
      <formula>0</formula>
    </cfRule>
  </conditionalFormatting>
  <conditionalFormatting sqref="M826">
    <cfRule type="cellIs" dxfId="136" priority="138" operator="equal">
      <formula>0</formula>
    </cfRule>
  </conditionalFormatting>
  <conditionalFormatting sqref="M833">
    <cfRule type="cellIs" dxfId="135" priority="136" operator="equal">
      <formula>0</formula>
    </cfRule>
  </conditionalFormatting>
  <conditionalFormatting sqref="M1001">
    <cfRule type="cellIs" dxfId="134" priority="134" operator="equal">
      <formula>0</formula>
    </cfRule>
  </conditionalFormatting>
  <conditionalFormatting sqref="M894">
    <cfRule type="cellIs" dxfId="133" priority="133" operator="equal">
      <formula>0</formula>
    </cfRule>
  </conditionalFormatting>
  <conditionalFormatting sqref="M847">
    <cfRule type="cellIs" dxfId="132" priority="137" operator="equal">
      <formula>0</formula>
    </cfRule>
  </conditionalFormatting>
  <conditionalFormatting sqref="M1002">
    <cfRule type="cellIs" dxfId="131" priority="135" operator="equal">
      <formula>0</formula>
    </cfRule>
  </conditionalFormatting>
  <conditionalFormatting sqref="M860">
    <cfRule type="cellIs" dxfId="130" priority="132" operator="equal">
      <formula>0</formula>
    </cfRule>
  </conditionalFormatting>
  <conditionalFormatting sqref="M1018">
    <cfRule type="cellIs" dxfId="129" priority="131" operator="equal">
      <formula>0</formula>
    </cfRule>
  </conditionalFormatting>
  <conditionalFormatting sqref="M973">
    <cfRule type="cellIs" dxfId="128" priority="130" operator="equal">
      <formula>0</formula>
    </cfRule>
  </conditionalFormatting>
  <conditionalFormatting sqref="M1196:M1197">
    <cfRule type="cellIs" dxfId="127" priority="127" operator="equal">
      <formula>0</formula>
    </cfRule>
  </conditionalFormatting>
  <conditionalFormatting sqref="M1193">
    <cfRule type="cellIs" dxfId="126" priority="129" operator="equal">
      <formula>0</formula>
    </cfRule>
  </conditionalFormatting>
  <conditionalFormatting sqref="M1195">
    <cfRule type="cellIs" dxfId="125" priority="128" operator="equal">
      <formula>0</formula>
    </cfRule>
  </conditionalFormatting>
  <conditionalFormatting sqref="M1194">
    <cfRule type="cellIs" dxfId="124" priority="126" operator="equal">
      <formula>0</formula>
    </cfRule>
  </conditionalFormatting>
  <conditionalFormatting sqref="M1250">
    <cfRule type="cellIs" dxfId="123" priority="125" operator="equal">
      <formula>0</formula>
    </cfRule>
  </conditionalFormatting>
  <conditionalFormatting sqref="M1253">
    <cfRule type="cellIs" dxfId="122" priority="124" operator="equal">
      <formula>0</formula>
    </cfRule>
  </conditionalFormatting>
  <conditionalFormatting sqref="M1247">
    <cfRule type="cellIs" dxfId="121" priority="123" operator="equal">
      <formula>0</formula>
    </cfRule>
  </conditionalFormatting>
  <conditionalFormatting sqref="M1248">
    <cfRule type="cellIs" dxfId="120" priority="122" operator="equal">
      <formula>0</formula>
    </cfRule>
  </conditionalFormatting>
  <conditionalFormatting sqref="M76">
    <cfRule type="cellIs" dxfId="119" priority="121" operator="equal">
      <formula>0</formula>
    </cfRule>
  </conditionalFormatting>
  <conditionalFormatting sqref="M77">
    <cfRule type="cellIs" dxfId="118" priority="120" operator="equal">
      <formula>0</formula>
    </cfRule>
  </conditionalFormatting>
  <conditionalFormatting sqref="M440">
    <cfRule type="cellIs" dxfId="117" priority="116" operator="equal">
      <formula>0</formula>
    </cfRule>
  </conditionalFormatting>
  <conditionalFormatting sqref="M158">
    <cfRule type="cellIs" dxfId="116" priority="119" operator="equal">
      <formula>0</formula>
    </cfRule>
  </conditionalFormatting>
  <conditionalFormatting sqref="M159">
    <cfRule type="cellIs" dxfId="115" priority="118" operator="equal">
      <formula>0</formula>
    </cfRule>
  </conditionalFormatting>
  <conditionalFormatting sqref="M123">
    <cfRule type="cellIs" dxfId="114" priority="117" operator="equal">
      <formula>0</formula>
    </cfRule>
  </conditionalFormatting>
  <conditionalFormatting sqref="M1167">
    <cfRule type="cellIs" dxfId="113" priority="112" operator="equal">
      <formula>0</formula>
    </cfRule>
  </conditionalFormatting>
  <conditionalFormatting sqref="M204">
    <cfRule type="cellIs" dxfId="112" priority="115" operator="equal">
      <formula>0</formula>
    </cfRule>
  </conditionalFormatting>
  <conditionalFormatting sqref="M1168:M1170 M1185 M1182:M1183 M1177 M1174 M1172 M1166">
    <cfRule type="cellIs" dxfId="111" priority="114" operator="equal">
      <formula>0</formula>
    </cfRule>
  </conditionalFormatting>
  <conditionalFormatting sqref="M1070">
    <cfRule type="cellIs" dxfId="110" priority="111" operator="equal">
      <formula>0</formula>
    </cfRule>
  </conditionalFormatting>
  <conditionalFormatting sqref="M1064:M1065">
    <cfRule type="cellIs" dxfId="109" priority="110" operator="equal">
      <formula>0</formula>
    </cfRule>
  </conditionalFormatting>
  <conditionalFormatting sqref="M1056">
    <cfRule type="cellIs" dxfId="108" priority="109" operator="equal">
      <formula>0</formula>
    </cfRule>
  </conditionalFormatting>
  <conditionalFormatting sqref="M1176">
    <cfRule type="cellIs" dxfId="107" priority="108" operator="equal">
      <formula>0</formula>
    </cfRule>
  </conditionalFormatting>
  <conditionalFormatting sqref="M439">
    <cfRule type="cellIs" dxfId="106" priority="107" operator="equal">
      <formula>0</formula>
    </cfRule>
  </conditionalFormatting>
  <conditionalFormatting sqref="M1180">
    <cfRule type="cellIs" dxfId="105" priority="105" operator="equal">
      <formula>0</formula>
    </cfRule>
  </conditionalFormatting>
  <conditionalFormatting sqref="M447">
    <cfRule type="cellIs" dxfId="104" priority="106" operator="equal">
      <formula>0</formula>
    </cfRule>
  </conditionalFormatting>
  <conditionalFormatting sqref="M1266 M1256">
    <cfRule type="cellIs" dxfId="103" priority="104" operator="equal">
      <formula>0</formula>
    </cfRule>
  </conditionalFormatting>
  <conditionalFormatting sqref="M1259:M1260">
    <cfRule type="cellIs" dxfId="102" priority="103" operator="equal">
      <formula>0</formula>
    </cfRule>
  </conditionalFormatting>
  <conditionalFormatting sqref="M1262">
    <cfRule type="cellIs" dxfId="101" priority="102" operator="equal">
      <formula>0</formula>
    </cfRule>
  </conditionalFormatting>
  <conditionalFormatting sqref="M1264">
    <cfRule type="cellIs" dxfId="100" priority="101" operator="equal">
      <formula>0</formula>
    </cfRule>
  </conditionalFormatting>
  <conditionalFormatting sqref="M1257">
    <cfRule type="cellIs" dxfId="99" priority="100" operator="equal">
      <formula>0</formula>
    </cfRule>
  </conditionalFormatting>
  <conditionalFormatting sqref="M1258">
    <cfRule type="cellIs" dxfId="98" priority="99" operator="equal">
      <formula>0</formula>
    </cfRule>
  </conditionalFormatting>
  <conditionalFormatting sqref="M562">
    <cfRule type="cellIs" dxfId="97" priority="98" operator="equal">
      <formula>0</formula>
    </cfRule>
  </conditionalFormatting>
  <conditionalFormatting sqref="M485">
    <cfRule type="cellIs" dxfId="96" priority="97" operator="equal">
      <formula>0</formula>
    </cfRule>
  </conditionalFormatting>
  <conditionalFormatting sqref="M571">
    <cfRule type="cellIs" dxfId="95" priority="96" operator="equal">
      <formula>0</formula>
    </cfRule>
  </conditionalFormatting>
  <conditionalFormatting sqref="M1102:M1104">
    <cfRule type="cellIs" dxfId="94" priority="95" operator="equal">
      <formula>0</formula>
    </cfRule>
  </conditionalFormatting>
  <conditionalFormatting sqref="M1129:M1131 M1125 M1133 M1135 M1137:M1138 M1142 M1145">
    <cfRule type="cellIs" dxfId="93" priority="94" operator="equal">
      <formula>0</formula>
    </cfRule>
  </conditionalFormatting>
  <conditionalFormatting sqref="M1033">
    <cfRule type="cellIs" dxfId="92" priority="93" operator="equal">
      <formula>0</formula>
    </cfRule>
  </conditionalFormatting>
  <conditionalFormatting sqref="M1126">
    <cfRule type="cellIs" dxfId="91" priority="92" operator="equal">
      <formula>0</formula>
    </cfRule>
  </conditionalFormatting>
  <conditionalFormatting sqref="M1127">
    <cfRule type="cellIs" dxfId="90" priority="91" operator="equal">
      <formula>0</formula>
    </cfRule>
  </conditionalFormatting>
  <conditionalFormatting sqref="M1128">
    <cfRule type="cellIs" dxfId="89" priority="90" operator="equal">
      <formula>0</formula>
    </cfRule>
  </conditionalFormatting>
  <conditionalFormatting sqref="M25:M29">
    <cfRule type="cellIs" dxfId="88" priority="89" operator="equal">
      <formula>0</formula>
    </cfRule>
  </conditionalFormatting>
  <conditionalFormatting sqref="M36:M37">
    <cfRule type="cellIs" dxfId="87" priority="88" operator="equal">
      <formula>0</formula>
    </cfRule>
  </conditionalFormatting>
  <conditionalFormatting sqref="M44:M46">
    <cfRule type="cellIs" dxfId="86" priority="87" operator="equal">
      <formula>0</formula>
    </cfRule>
  </conditionalFormatting>
  <conditionalFormatting sqref="M48:M52">
    <cfRule type="cellIs" dxfId="85" priority="86" operator="equal">
      <formula>0</formula>
    </cfRule>
  </conditionalFormatting>
  <conditionalFormatting sqref="M54:M62">
    <cfRule type="cellIs" dxfId="84" priority="85" operator="equal">
      <formula>0</formula>
    </cfRule>
  </conditionalFormatting>
  <conditionalFormatting sqref="M64">
    <cfRule type="cellIs" dxfId="83" priority="84" operator="equal">
      <formula>0</formula>
    </cfRule>
  </conditionalFormatting>
  <conditionalFormatting sqref="M66:M70">
    <cfRule type="cellIs" dxfId="82" priority="83" operator="equal">
      <formula>0</formula>
    </cfRule>
  </conditionalFormatting>
  <conditionalFormatting sqref="M73:M75">
    <cfRule type="cellIs" dxfId="81" priority="82" operator="equal">
      <formula>0</formula>
    </cfRule>
  </conditionalFormatting>
  <conditionalFormatting sqref="M78">
    <cfRule type="cellIs" dxfId="80" priority="81" operator="equal">
      <formula>0</formula>
    </cfRule>
  </conditionalFormatting>
  <conditionalFormatting sqref="M85:M87">
    <cfRule type="cellIs" dxfId="79" priority="80" operator="equal">
      <formula>0</formula>
    </cfRule>
  </conditionalFormatting>
  <conditionalFormatting sqref="M97 M89:M95">
    <cfRule type="cellIs" dxfId="78" priority="79" operator="equal">
      <formula>0</formula>
    </cfRule>
  </conditionalFormatting>
  <conditionalFormatting sqref="M105">
    <cfRule type="cellIs" dxfId="77" priority="78" operator="equal">
      <formula>0</formula>
    </cfRule>
  </conditionalFormatting>
  <conditionalFormatting sqref="M107:M111">
    <cfRule type="cellIs" dxfId="76" priority="77" operator="equal">
      <formula>0</formula>
    </cfRule>
  </conditionalFormatting>
  <conditionalFormatting sqref="M118:M119">
    <cfRule type="cellIs" dxfId="75" priority="76" operator="equal">
      <formula>0</formula>
    </cfRule>
  </conditionalFormatting>
  <conditionalFormatting sqref="M130:M134 M126:M128">
    <cfRule type="cellIs" dxfId="74" priority="75" operator="equal">
      <formula>0</formula>
    </cfRule>
  </conditionalFormatting>
  <conditionalFormatting sqref="M146 M136:M144">
    <cfRule type="cellIs" dxfId="73" priority="74" operator="equal">
      <formula>0</formula>
    </cfRule>
  </conditionalFormatting>
  <conditionalFormatting sqref="M148:M152">
    <cfRule type="cellIs" dxfId="72" priority="73" operator="equal">
      <formula>0</formula>
    </cfRule>
  </conditionalFormatting>
  <conditionalFormatting sqref="M160 M155:M157">
    <cfRule type="cellIs" dxfId="71" priority="72" operator="equal">
      <formula>0</formula>
    </cfRule>
  </conditionalFormatting>
  <conditionalFormatting sqref="M179 M173:M177">
    <cfRule type="cellIs" dxfId="70" priority="71" operator="equal">
      <formula>0</formula>
    </cfRule>
  </conditionalFormatting>
  <conditionalFormatting sqref="M186:M189">
    <cfRule type="cellIs" dxfId="69" priority="70" operator="equal">
      <formula>0</formula>
    </cfRule>
  </conditionalFormatting>
  <conditionalFormatting sqref="M191:M194">
    <cfRule type="cellIs" dxfId="68" priority="69" operator="equal">
      <formula>0</formula>
    </cfRule>
  </conditionalFormatting>
  <conditionalFormatting sqref="M207:M224">
    <cfRule type="cellIs" dxfId="67" priority="68" operator="equal">
      <formula>0</formula>
    </cfRule>
  </conditionalFormatting>
  <conditionalFormatting sqref="M226:M231">
    <cfRule type="cellIs" dxfId="66" priority="67" operator="equal">
      <formula>0</formula>
    </cfRule>
  </conditionalFormatting>
  <conditionalFormatting sqref="M233:M244">
    <cfRule type="cellIs" dxfId="65" priority="66" operator="equal">
      <formula>0</formula>
    </cfRule>
  </conditionalFormatting>
  <conditionalFormatting sqref="M247:M270">
    <cfRule type="cellIs" dxfId="64" priority="65" operator="equal">
      <formula>0</formula>
    </cfRule>
  </conditionalFormatting>
  <conditionalFormatting sqref="M272:M307">
    <cfRule type="cellIs" dxfId="63" priority="64" operator="equal">
      <formula>0</formula>
    </cfRule>
  </conditionalFormatting>
  <conditionalFormatting sqref="M309:M362">
    <cfRule type="cellIs" dxfId="62" priority="63" operator="equal">
      <formula>0</formula>
    </cfRule>
  </conditionalFormatting>
  <conditionalFormatting sqref="M364:M369">
    <cfRule type="cellIs" dxfId="61" priority="62" operator="equal">
      <formula>0</formula>
    </cfRule>
  </conditionalFormatting>
  <conditionalFormatting sqref="M371:M412">
    <cfRule type="cellIs" dxfId="60" priority="61" operator="equal">
      <formula>0</formula>
    </cfRule>
  </conditionalFormatting>
  <conditionalFormatting sqref="M415:M438">
    <cfRule type="cellIs" dxfId="59" priority="60" operator="equal">
      <formula>0</formula>
    </cfRule>
  </conditionalFormatting>
  <conditionalFormatting sqref="M441:M446">
    <cfRule type="cellIs" dxfId="58" priority="59" operator="equal">
      <formula>0</formula>
    </cfRule>
  </conditionalFormatting>
  <conditionalFormatting sqref="M448:M453">
    <cfRule type="cellIs" dxfId="57" priority="58" operator="equal">
      <formula>0</formula>
    </cfRule>
  </conditionalFormatting>
  <conditionalFormatting sqref="M456:M467">
    <cfRule type="cellIs" dxfId="56" priority="57" operator="equal">
      <formula>0</formula>
    </cfRule>
  </conditionalFormatting>
  <conditionalFormatting sqref="M470:M475">
    <cfRule type="cellIs" dxfId="55" priority="56" operator="equal">
      <formula>0</formula>
    </cfRule>
  </conditionalFormatting>
  <conditionalFormatting sqref="M479:M484">
    <cfRule type="cellIs" dxfId="54" priority="55" operator="equal">
      <formula>0</formula>
    </cfRule>
  </conditionalFormatting>
  <conditionalFormatting sqref="M487:M498">
    <cfRule type="cellIs" dxfId="53" priority="54" operator="equal">
      <formula>0</formula>
    </cfRule>
  </conditionalFormatting>
  <conditionalFormatting sqref="M500:M541">
    <cfRule type="cellIs" dxfId="52" priority="53" operator="equal">
      <formula>0</formula>
    </cfRule>
  </conditionalFormatting>
  <conditionalFormatting sqref="M543:M548">
    <cfRule type="cellIs" dxfId="51" priority="52" operator="equal">
      <formula>0</formula>
    </cfRule>
  </conditionalFormatting>
  <conditionalFormatting sqref="M550:M561">
    <cfRule type="cellIs" dxfId="50" priority="51" operator="equal">
      <formula>0</formula>
    </cfRule>
  </conditionalFormatting>
  <conditionalFormatting sqref="M563:M568">
    <cfRule type="cellIs" dxfId="49" priority="50" operator="equal">
      <formula>0</formula>
    </cfRule>
  </conditionalFormatting>
  <conditionalFormatting sqref="M580:M603">
    <cfRule type="cellIs" dxfId="48" priority="49" operator="equal">
      <formula>0</formula>
    </cfRule>
  </conditionalFormatting>
  <conditionalFormatting sqref="M605:M610">
    <cfRule type="cellIs" dxfId="47" priority="48" operator="equal">
      <formula>0</formula>
    </cfRule>
  </conditionalFormatting>
  <conditionalFormatting sqref="M612:M623">
    <cfRule type="cellIs" dxfId="46" priority="47" operator="equal">
      <formula>0</formula>
    </cfRule>
  </conditionalFormatting>
  <conditionalFormatting sqref="M626:M649">
    <cfRule type="cellIs" dxfId="45" priority="46" operator="equal">
      <formula>0</formula>
    </cfRule>
  </conditionalFormatting>
  <conditionalFormatting sqref="M651:M686">
    <cfRule type="cellIs" dxfId="44" priority="45" operator="equal">
      <formula>0</formula>
    </cfRule>
  </conditionalFormatting>
  <conditionalFormatting sqref="M688:M741">
    <cfRule type="cellIs" dxfId="43" priority="44" operator="equal">
      <formula>0</formula>
    </cfRule>
  </conditionalFormatting>
  <conditionalFormatting sqref="M743:M748">
    <cfRule type="cellIs" dxfId="42" priority="43" operator="equal">
      <formula>0</formula>
    </cfRule>
  </conditionalFormatting>
  <conditionalFormatting sqref="M750:M791">
    <cfRule type="cellIs" dxfId="41" priority="42" operator="equal">
      <formula>0</formula>
    </cfRule>
  </conditionalFormatting>
  <conditionalFormatting sqref="M794:M799">
    <cfRule type="cellIs" dxfId="40" priority="41" operator="equal">
      <formula>0</formula>
    </cfRule>
  </conditionalFormatting>
  <conditionalFormatting sqref="M801:M824">
    <cfRule type="cellIs" dxfId="39" priority="40" operator="equal">
      <formula>0</formula>
    </cfRule>
  </conditionalFormatting>
  <conditionalFormatting sqref="M827:M832">
    <cfRule type="cellIs" dxfId="38" priority="39" operator="equal">
      <formula>0</formula>
    </cfRule>
  </conditionalFormatting>
  <conditionalFormatting sqref="M835:M846">
    <cfRule type="cellIs" dxfId="37" priority="38" operator="equal">
      <formula>0</formula>
    </cfRule>
  </conditionalFormatting>
  <conditionalFormatting sqref="M848:M859">
    <cfRule type="cellIs" dxfId="36" priority="37" operator="equal">
      <formula>0</formula>
    </cfRule>
  </conditionalFormatting>
  <conditionalFormatting sqref="M861:M878">
    <cfRule type="cellIs" dxfId="35" priority="36" operator="equal">
      <formula>0</formula>
    </cfRule>
  </conditionalFormatting>
  <conditionalFormatting sqref="M881:M892">
    <cfRule type="cellIs" dxfId="34" priority="35" operator="equal">
      <formula>0</formula>
    </cfRule>
  </conditionalFormatting>
  <conditionalFormatting sqref="M895:M906">
    <cfRule type="cellIs" dxfId="33" priority="34" operator="equal">
      <formula>0</formula>
    </cfRule>
  </conditionalFormatting>
  <conditionalFormatting sqref="M910:M915">
    <cfRule type="cellIs" dxfId="32" priority="33" operator="equal">
      <formula>0</formula>
    </cfRule>
  </conditionalFormatting>
  <conditionalFormatting sqref="M918:M929">
    <cfRule type="cellIs" dxfId="31" priority="32" operator="equal">
      <formula>0</formula>
    </cfRule>
  </conditionalFormatting>
  <conditionalFormatting sqref="M931:M972">
    <cfRule type="cellIs" dxfId="30" priority="31" operator="equal">
      <formula>0</formula>
    </cfRule>
  </conditionalFormatting>
  <conditionalFormatting sqref="M974:M979">
    <cfRule type="cellIs" dxfId="29" priority="30" operator="equal">
      <formula>0</formula>
    </cfRule>
  </conditionalFormatting>
  <conditionalFormatting sqref="M981:M986">
    <cfRule type="cellIs" dxfId="28" priority="29" operator="equal">
      <formula>0</formula>
    </cfRule>
  </conditionalFormatting>
  <conditionalFormatting sqref="M995:M1000 M988:M993">
    <cfRule type="cellIs" dxfId="27" priority="28" operator="equal">
      <formula>0</formula>
    </cfRule>
  </conditionalFormatting>
  <conditionalFormatting sqref="M1003:M1008">
    <cfRule type="cellIs" dxfId="26" priority="27" operator="equal">
      <formula>0</formula>
    </cfRule>
  </conditionalFormatting>
  <conditionalFormatting sqref="M1010:M1015">
    <cfRule type="cellIs" dxfId="25" priority="26" operator="equal">
      <formula>0</formula>
    </cfRule>
  </conditionalFormatting>
  <conditionalFormatting sqref="M1019:M1024">
    <cfRule type="cellIs" dxfId="24" priority="25" operator="equal">
      <formula>0</formula>
    </cfRule>
  </conditionalFormatting>
  <conditionalFormatting sqref="M1026:M1031">
    <cfRule type="cellIs" dxfId="23" priority="24" operator="equal">
      <formula>0</formula>
    </cfRule>
  </conditionalFormatting>
  <conditionalFormatting sqref="M1049 M1047 M1044:M1045 M1041 M1039">
    <cfRule type="cellIs" dxfId="22" priority="23" operator="equal">
      <formula>0</formula>
    </cfRule>
  </conditionalFormatting>
  <conditionalFormatting sqref="M1051:M1052">
    <cfRule type="cellIs" dxfId="21" priority="22" operator="equal">
      <formula>0</formula>
    </cfRule>
  </conditionalFormatting>
  <conditionalFormatting sqref="M1059:M1061">
    <cfRule type="cellIs" dxfId="20" priority="21" operator="equal">
      <formula>0</formula>
    </cfRule>
  </conditionalFormatting>
  <conditionalFormatting sqref="M1066 M1063">
    <cfRule type="cellIs" dxfId="19" priority="20" operator="equal">
      <formula>0</formula>
    </cfRule>
  </conditionalFormatting>
  <conditionalFormatting sqref="M1084:M1085 M1080:M1082 M1076:M1078 M1074">
    <cfRule type="cellIs" dxfId="18" priority="19" operator="equal">
      <formula>0</formula>
    </cfRule>
  </conditionalFormatting>
  <conditionalFormatting sqref="M1092">
    <cfRule type="cellIs" dxfId="17" priority="18" operator="equal">
      <formula>0</formula>
    </cfRule>
  </conditionalFormatting>
  <conditionalFormatting sqref="M1099">
    <cfRule type="cellIs" dxfId="16" priority="17" operator="equal">
      <formula>0</formula>
    </cfRule>
  </conditionalFormatting>
  <conditionalFormatting sqref="M1115:M1117 M1112 M1110 M1108">
    <cfRule type="cellIs" dxfId="15" priority="16" operator="equal">
      <formula>0</formula>
    </cfRule>
  </conditionalFormatting>
  <conditionalFormatting sqref="M1122:M1123 M1119:M1120">
    <cfRule type="cellIs" dxfId="14" priority="15" operator="equal">
      <formula>0</formula>
    </cfRule>
  </conditionalFormatting>
  <conditionalFormatting sqref="M1146:M1147 M1143:M1144 M1139:M1141 M1136 M1134 M1132">
    <cfRule type="cellIs" dxfId="13" priority="14" operator="equal">
      <formula>0</formula>
    </cfRule>
  </conditionalFormatting>
  <conditionalFormatting sqref="M1164 M1161:M1162 M1158 M1156 M1154">
    <cfRule type="cellIs" dxfId="12" priority="13" operator="equal">
      <formula>0</formula>
    </cfRule>
  </conditionalFormatting>
  <conditionalFormatting sqref="M1184 M1181 M1178 M1175 M1173 M1171">
    <cfRule type="cellIs" dxfId="11" priority="12" operator="equal">
      <formula>0</formula>
    </cfRule>
  </conditionalFormatting>
  <conditionalFormatting sqref="M1205 M1198 M1191">
    <cfRule type="cellIs" dxfId="10" priority="11" operator="equal">
      <formula>0</formula>
    </cfRule>
  </conditionalFormatting>
  <conditionalFormatting sqref="M1215 M1212:M1213 M1209 M1207">
    <cfRule type="cellIs" dxfId="9" priority="10" operator="equal">
      <formula>0</formula>
    </cfRule>
  </conditionalFormatting>
  <conditionalFormatting sqref="M1234:M1235 M1230:M1232 M1227:M1228 M1224 M1222">
    <cfRule type="cellIs" dxfId="8" priority="9" operator="equal">
      <formula>0</formula>
    </cfRule>
  </conditionalFormatting>
  <conditionalFormatting sqref="M1249 M1246 M1244 M1242">
    <cfRule type="cellIs" dxfId="7" priority="8" operator="equal">
      <formula>0</formula>
    </cfRule>
  </conditionalFormatting>
  <conditionalFormatting sqref="M1254 M1251:M1252">
    <cfRule type="cellIs" dxfId="6" priority="7" operator="equal">
      <formula>0</formula>
    </cfRule>
  </conditionalFormatting>
  <conditionalFormatting sqref="M1265 M1263 M1261">
    <cfRule type="cellIs" dxfId="5" priority="6" operator="equal">
      <formula>0</formula>
    </cfRule>
  </conditionalFormatting>
  <conditionalFormatting sqref="M1274 M1272">
    <cfRule type="cellIs" dxfId="4" priority="5" operator="equal">
      <formula>0</formula>
    </cfRule>
  </conditionalFormatting>
  <conditionalFormatting sqref="M167 M169:M171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D15" sqref="D15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55.85546875" style="3" customWidth="1"/>
    <col min="9" max="16384" width="9.140625" style="3"/>
  </cols>
  <sheetData>
    <row r="1" spans="1:8" ht="25.5" x14ac:dyDescent="0.2">
      <c r="A1" s="241"/>
      <c r="B1" s="241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7135298</v>
      </c>
      <c r="D3" s="136">
        <f>'PRIHODI-za popuniti'!D438</f>
        <v>6816298</v>
      </c>
      <c r="E3" s="136">
        <f>'PRIHODI-za popuniti'!E438</f>
        <v>6816298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7135298</v>
      </c>
      <c r="D5" s="139">
        <f t="shared" ref="D5:E5" si="0">SUM(D3:D4)</f>
        <v>6816298</v>
      </c>
      <c r="E5" s="139">
        <f t="shared" si="0"/>
        <v>6816298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7342098</v>
      </c>
      <c r="D7" s="136">
        <f>'POSEBNI DIO-za popuniti'!L1277</f>
        <v>6691098</v>
      </c>
      <c r="E7" s="136">
        <f>'POSEBNI DIO-za popuniti'!M1277</f>
        <v>6691098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125200</v>
      </c>
      <c r="D8" s="136">
        <f>'POSEBNI DIO-za popuniti'!L1278</f>
        <v>125200</v>
      </c>
      <c r="E8" s="136">
        <f>'POSEBNI DIO-za popuniti'!M1278</f>
        <v>125200</v>
      </c>
    </row>
    <row r="9" spans="1:8" s="140" customFormat="1" x14ac:dyDescent="0.2">
      <c r="A9" s="137"/>
      <c r="B9" s="138" t="s">
        <v>296</v>
      </c>
      <c r="C9" s="139">
        <f>SUM(C7:C8)</f>
        <v>7467298</v>
      </c>
      <c r="D9" s="139">
        <f t="shared" ref="D9:E9" si="1">SUM(D7:D8)</f>
        <v>6816298</v>
      </c>
      <c r="E9" s="139">
        <f t="shared" si="1"/>
        <v>6816298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51" customHeight="1" x14ac:dyDescent="0.2">
      <c r="A15" s="230"/>
      <c r="B15" s="231" t="s">
        <v>313</v>
      </c>
      <c r="C15" s="234">
        <v>332000</v>
      </c>
      <c r="D15" s="136">
        <f>C15-C16</f>
        <v>0</v>
      </c>
      <c r="E15" s="136">
        <f>D15-D16</f>
        <v>0</v>
      </c>
      <c r="G15" s="232">
        <f>C15-C16-D16-E16</f>
        <v>0</v>
      </c>
      <c r="H15" s="233" t="s">
        <v>316</v>
      </c>
    </row>
    <row r="16" spans="1:8" s="140" customFormat="1" ht="63.75" x14ac:dyDescent="0.2">
      <c r="A16" s="142">
        <v>92</v>
      </c>
      <c r="B16" s="138" t="s">
        <v>315</v>
      </c>
      <c r="C16" s="139">
        <f>'PRIHODI-za popuniti'!C441</f>
        <v>332000</v>
      </c>
      <c r="D16" s="139">
        <f>'PRIHODI-za popuniti'!D441</f>
        <v>0</v>
      </c>
      <c r="E16" s="139">
        <f>'PRIHODI-za popuniti'!E441</f>
        <v>0</v>
      </c>
      <c r="H16" s="235" t="s">
        <v>314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qy0c8H8WuPLso8DNUB4r50unjMdn+VyUxcPem7p0WAD4O3Lbb+5jefyVDPfZoOrbwmaQBADyrKAT8lCLC+bOyg==" saltValue="BpZQvcEkH4MbDn2ulWVaCg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2021-10-26T08:37:03Z</cp:lastPrinted>
  <dcterms:created xsi:type="dcterms:W3CDTF">2020-10-13T07:17:24Z</dcterms:created>
  <dcterms:modified xsi:type="dcterms:W3CDTF">2021-12-23T10:07:23Z</dcterms:modified>
</cp:coreProperties>
</file>